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1 - Komunikace" sheetId="2" r:id="rId2"/>
    <sheet name="102 - Chodníky a parkovac..." sheetId="3" r:id="rId3"/>
    <sheet name="103 - Oprava objízdných t..." sheetId="4" r:id="rId4"/>
    <sheet name="104 - Oprava objízdných t..." sheetId="5" r:id="rId5"/>
    <sheet name="901 - VRN SÚS Plzeňského ..." sheetId="6" r:id="rId6"/>
    <sheet name="902 - VRN Obec Chodská Lhota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'101 - Komunikace'!$C$87:$K$752</definedName>
    <definedName name="_xlnm.Print_Area" localSheetId="1">'101 - Komunikace'!$C$4:$J$39,'101 - Komunikace'!$C$45:$J$69,'101 - Komunikace'!$C$75:$K$752</definedName>
    <definedName name="_xlnm.Print_Titles" localSheetId="1">'101 - Komunikace'!$87:$87</definedName>
    <definedName name="_xlnm._FilterDatabase" localSheetId="2" hidden="1">'102 - Chodníky a parkovac...'!$C$87:$K$879</definedName>
    <definedName name="_xlnm.Print_Area" localSheetId="2">'102 - Chodníky a parkovac...'!$C$4:$J$39,'102 - Chodníky a parkovac...'!$C$45:$J$69,'102 - Chodníky a parkovac...'!$C$75:$K$879</definedName>
    <definedName name="_xlnm.Print_Titles" localSheetId="2">'102 - Chodníky a parkovac...'!$87:$87</definedName>
    <definedName name="_xlnm._FilterDatabase" localSheetId="3" hidden="1">'103 - Oprava objízdných t...'!$C$84:$K$183</definedName>
    <definedName name="_xlnm.Print_Area" localSheetId="3">'103 - Oprava objízdných t...'!$C$4:$J$39,'103 - Oprava objízdných t...'!$C$45:$J$66,'103 - Oprava objízdných t...'!$C$72:$K$183</definedName>
    <definedName name="_xlnm.Print_Titles" localSheetId="3">'103 - Oprava objízdných t...'!$84:$84</definedName>
    <definedName name="_xlnm._FilterDatabase" localSheetId="4" hidden="1">'104 - Oprava objízdných t...'!$C$84:$K$183</definedName>
    <definedName name="_xlnm.Print_Area" localSheetId="4">'104 - Oprava objízdných t...'!$C$4:$J$39,'104 - Oprava objízdných t...'!$C$45:$J$66,'104 - Oprava objízdných t...'!$C$72:$K$183</definedName>
    <definedName name="_xlnm.Print_Titles" localSheetId="4">'104 - Oprava objízdných t...'!$84:$84</definedName>
    <definedName name="_xlnm._FilterDatabase" localSheetId="5" hidden="1">'901 - VRN SÚS Plzeňského ...'!$C$85:$K$154</definedName>
    <definedName name="_xlnm.Print_Area" localSheetId="5">'901 - VRN SÚS Plzeňského ...'!$C$4:$J$39,'901 - VRN SÚS Plzeňského ...'!$C$45:$J$67,'901 - VRN SÚS Plzeňského ...'!$C$73:$K$154</definedName>
    <definedName name="_xlnm.Print_Titles" localSheetId="5">'901 - VRN SÚS Plzeňského ...'!$85:$85</definedName>
    <definedName name="_xlnm._FilterDatabase" localSheetId="6" hidden="1">'902 - VRN Obec Chodská Lhota'!$C$84:$K$128</definedName>
    <definedName name="_xlnm.Print_Area" localSheetId="6">'902 - VRN Obec Chodská Lhota'!$C$4:$J$39,'902 - VRN Obec Chodská Lhota'!$C$45:$J$66,'902 - VRN Obec Chodská Lhota'!$C$72:$K$128</definedName>
    <definedName name="_xlnm.Print_Titles" localSheetId="6">'902 - VRN Obec Chodská Lhota'!$84:$84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T124"/>
  <c r="J37"/>
  <c r="J36"/>
  <c i="1" r="AY60"/>
  <c i="7" r="J35"/>
  <c i="1" r="AX60"/>
  <c i="7" r="BI125"/>
  <c r="BH125"/>
  <c r="BG125"/>
  <c r="BF125"/>
  <c r="T125"/>
  <c r="R125"/>
  <c r="R124"/>
  <c r="P125"/>
  <c r="P124"/>
  <c r="BI121"/>
  <c r="BH121"/>
  <c r="BG121"/>
  <c r="BF121"/>
  <c r="T121"/>
  <c r="R121"/>
  <c r="P121"/>
  <c r="BI118"/>
  <c r="BH118"/>
  <c r="BG118"/>
  <c r="BF118"/>
  <c r="T118"/>
  <c r="R118"/>
  <c r="P118"/>
  <c r="BI113"/>
  <c r="BH113"/>
  <c r="BG113"/>
  <c r="BF113"/>
  <c r="T113"/>
  <c r="T112"/>
  <c r="R113"/>
  <c r="R112"/>
  <c r="P113"/>
  <c r="P112"/>
  <c r="BI109"/>
  <c r="BH109"/>
  <c r="BG109"/>
  <c r="BF109"/>
  <c r="T109"/>
  <c r="T108"/>
  <c r="R109"/>
  <c r="R108"/>
  <c r="P109"/>
  <c r="P108"/>
  <c r="BI104"/>
  <c r="BH104"/>
  <c r="BG104"/>
  <c r="BF104"/>
  <c r="T104"/>
  <c r="R104"/>
  <c r="P104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6" r="J37"/>
  <c r="J36"/>
  <c i="1" r="AY59"/>
  <c i="6" r="J35"/>
  <c i="1" r="AX59"/>
  <c i="6"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7"/>
  <c r="BH117"/>
  <c r="BG117"/>
  <c r="BF117"/>
  <c r="T117"/>
  <c r="R117"/>
  <c r="P117"/>
  <c r="BI113"/>
  <c r="BH113"/>
  <c r="BG113"/>
  <c r="BF113"/>
  <c r="T113"/>
  <c r="T112"/>
  <c r="R113"/>
  <c r="R112"/>
  <c r="P113"/>
  <c r="P112"/>
  <c r="BI108"/>
  <c r="BH108"/>
  <c r="BG108"/>
  <c r="BF108"/>
  <c r="T108"/>
  <c r="R108"/>
  <c r="P108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5" r="J37"/>
  <c r="J36"/>
  <c i="1" r="AY58"/>
  <c i="5" r="J35"/>
  <c i="1" r="AX58"/>
  <c i="5" r="BI182"/>
  <c r="BH182"/>
  <c r="BG182"/>
  <c r="BF182"/>
  <c r="T182"/>
  <c r="R182"/>
  <c r="P182"/>
  <c r="BI180"/>
  <c r="BH180"/>
  <c r="BG180"/>
  <c r="BF180"/>
  <c r="T180"/>
  <c r="R180"/>
  <c r="P180"/>
  <c r="BI175"/>
  <c r="BH175"/>
  <c r="BG175"/>
  <c r="BF175"/>
  <c r="T175"/>
  <c r="R175"/>
  <c r="P175"/>
  <c r="BI173"/>
  <c r="BH173"/>
  <c r="BG173"/>
  <c r="BF173"/>
  <c r="T173"/>
  <c r="R173"/>
  <c r="P173"/>
  <c r="BI165"/>
  <c r="BH165"/>
  <c r="BG165"/>
  <c r="BF165"/>
  <c r="T165"/>
  <c r="R165"/>
  <c r="P165"/>
  <c r="BI159"/>
  <c r="BH159"/>
  <c r="BG159"/>
  <c r="BF159"/>
  <c r="T159"/>
  <c r="R159"/>
  <c r="P159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35"/>
  <c r="BH135"/>
  <c r="BG135"/>
  <c r="BF135"/>
  <c r="T135"/>
  <c r="R135"/>
  <c r="P135"/>
  <c r="BI129"/>
  <c r="BH129"/>
  <c r="BG129"/>
  <c r="BF129"/>
  <c r="T129"/>
  <c r="R129"/>
  <c r="P129"/>
  <c r="BI123"/>
  <c r="BH123"/>
  <c r="BG123"/>
  <c r="BF123"/>
  <c r="T123"/>
  <c r="R123"/>
  <c r="P123"/>
  <c r="BI118"/>
  <c r="BH118"/>
  <c r="BG118"/>
  <c r="BF118"/>
  <c r="T118"/>
  <c r="R118"/>
  <c r="P118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3"/>
  <c r="BH93"/>
  <c r="BG93"/>
  <c r="BF93"/>
  <c r="T93"/>
  <c r="R93"/>
  <c r="P93"/>
  <c r="BI88"/>
  <c r="BH88"/>
  <c r="BG88"/>
  <c r="BF88"/>
  <c r="T88"/>
  <c r="T87"/>
  <c r="R88"/>
  <c r="R87"/>
  <c r="P88"/>
  <c r="P87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4" r="J37"/>
  <c r="J36"/>
  <c i="1" r="AY57"/>
  <c i="4" r="J35"/>
  <c i="1" r="AX57"/>
  <c i="4"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65"/>
  <c r="BH165"/>
  <c r="BG165"/>
  <c r="BF165"/>
  <c r="T165"/>
  <c r="R165"/>
  <c r="P165"/>
  <c r="BI159"/>
  <c r="BH159"/>
  <c r="BG159"/>
  <c r="BF159"/>
  <c r="T159"/>
  <c r="R159"/>
  <c r="P159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35"/>
  <c r="BH135"/>
  <c r="BG135"/>
  <c r="BF135"/>
  <c r="T135"/>
  <c r="R135"/>
  <c r="P135"/>
  <c r="BI129"/>
  <c r="BH129"/>
  <c r="BG129"/>
  <c r="BF129"/>
  <c r="T129"/>
  <c r="R129"/>
  <c r="P129"/>
  <c r="BI123"/>
  <c r="BH123"/>
  <c r="BG123"/>
  <c r="BF123"/>
  <c r="T123"/>
  <c r="R123"/>
  <c r="P123"/>
  <c r="BI118"/>
  <c r="BH118"/>
  <c r="BG118"/>
  <c r="BF118"/>
  <c r="T118"/>
  <c r="R118"/>
  <c r="P118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3"/>
  <c r="BH93"/>
  <c r="BG93"/>
  <c r="BF93"/>
  <c r="T93"/>
  <c r="R93"/>
  <c r="P93"/>
  <c r="BI88"/>
  <c r="BH88"/>
  <c r="BG88"/>
  <c r="BF88"/>
  <c r="T88"/>
  <c r="T87"/>
  <c r="R88"/>
  <c r="R87"/>
  <c r="P88"/>
  <c r="P87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3" r="J37"/>
  <c r="J36"/>
  <c i="1" r="AY56"/>
  <c i="3" r="J35"/>
  <c i="1" r="AX56"/>
  <c i="3" r="BI878"/>
  <c r="BH878"/>
  <c r="BG878"/>
  <c r="BF878"/>
  <c r="T878"/>
  <c r="T877"/>
  <c r="R878"/>
  <c r="R877"/>
  <c r="P878"/>
  <c r="P877"/>
  <c r="BI866"/>
  <c r="BH866"/>
  <c r="BG866"/>
  <c r="BF866"/>
  <c r="T866"/>
  <c r="R866"/>
  <c r="P866"/>
  <c r="BI860"/>
  <c r="BH860"/>
  <c r="BG860"/>
  <c r="BF860"/>
  <c r="T860"/>
  <c r="R860"/>
  <c r="P860"/>
  <c r="BI855"/>
  <c r="BH855"/>
  <c r="BG855"/>
  <c r="BF855"/>
  <c r="T855"/>
  <c r="R855"/>
  <c r="P855"/>
  <c r="BI850"/>
  <c r="BH850"/>
  <c r="BG850"/>
  <c r="BF850"/>
  <c r="T850"/>
  <c r="R850"/>
  <c r="P850"/>
  <c r="BI846"/>
  <c r="BH846"/>
  <c r="BG846"/>
  <c r="BF846"/>
  <c r="T846"/>
  <c r="R846"/>
  <c r="P846"/>
  <c r="BI841"/>
  <c r="BH841"/>
  <c r="BG841"/>
  <c r="BF841"/>
  <c r="T841"/>
  <c r="R841"/>
  <c r="P841"/>
  <c r="BI836"/>
  <c r="BH836"/>
  <c r="BG836"/>
  <c r="BF836"/>
  <c r="T836"/>
  <c r="R836"/>
  <c r="P836"/>
  <c r="BI821"/>
  <c r="BH821"/>
  <c r="BG821"/>
  <c r="BF821"/>
  <c r="T821"/>
  <c r="R821"/>
  <c r="P821"/>
  <c r="BI806"/>
  <c r="BH806"/>
  <c r="BG806"/>
  <c r="BF806"/>
  <c r="T806"/>
  <c r="R806"/>
  <c r="P806"/>
  <c r="BI791"/>
  <c r="BH791"/>
  <c r="BG791"/>
  <c r="BF791"/>
  <c r="T791"/>
  <c r="R791"/>
  <c r="P791"/>
  <c r="BI784"/>
  <c r="BH784"/>
  <c r="BG784"/>
  <c r="BF784"/>
  <c r="T784"/>
  <c r="R784"/>
  <c r="P784"/>
  <c r="BI783"/>
  <c r="BH783"/>
  <c r="BG783"/>
  <c r="BF783"/>
  <c r="T783"/>
  <c r="R783"/>
  <c r="P783"/>
  <c r="BI773"/>
  <c r="BH773"/>
  <c r="BG773"/>
  <c r="BF773"/>
  <c r="T773"/>
  <c r="R773"/>
  <c r="P773"/>
  <c r="BI766"/>
  <c r="BH766"/>
  <c r="BG766"/>
  <c r="BF766"/>
  <c r="T766"/>
  <c r="R766"/>
  <c r="P766"/>
  <c r="BI759"/>
  <c r="BH759"/>
  <c r="BG759"/>
  <c r="BF759"/>
  <c r="T759"/>
  <c r="R759"/>
  <c r="P759"/>
  <c r="BI749"/>
  <c r="BH749"/>
  <c r="BG749"/>
  <c r="BF749"/>
  <c r="T749"/>
  <c r="R749"/>
  <c r="P749"/>
  <c r="BI740"/>
  <c r="BH740"/>
  <c r="BG740"/>
  <c r="BF740"/>
  <c r="T740"/>
  <c r="R740"/>
  <c r="P740"/>
  <c r="BI731"/>
  <c r="BH731"/>
  <c r="BG731"/>
  <c r="BF731"/>
  <c r="T731"/>
  <c r="R731"/>
  <c r="P731"/>
  <c r="BI723"/>
  <c r="BH723"/>
  <c r="BG723"/>
  <c r="BF723"/>
  <c r="T723"/>
  <c r="R723"/>
  <c r="P723"/>
  <c r="BI715"/>
  <c r="BH715"/>
  <c r="BG715"/>
  <c r="BF715"/>
  <c r="T715"/>
  <c r="R715"/>
  <c r="P715"/>
  <c r="BI683"/>
  <c r="BH683"/>
  <c r="BG683"/>
  <c r="BF683"/>
  <c r="T683"/>
  <c r="R683"/>
  <c r="P683"/>
  <c r="BI681"/>
  <c r="BH681"/>
  <c r="BG681"/>
  <c r="BF681"/>
  <c r="T681"/>
  <c r="R681"/>
  <c r="P681"/>
  <c r="BI673"/>
  <c r="BH673"/>
  <c r="BG673"/>
  <c r="BF673"/>
  <c r="T673"/>
  <c r="R673"/>
  <c r="P673"/>
  <c r="BI671"/>
  <c r="BH671"/>
  <c r="BG671"/>
  <c r="BF671"/>
  <c r="T671"/>
  <c r="R671"/>
  <c r="P671"/>
  <c r="BI665"/>
  <c r="BH665"/>
  <c r="BG665"/>
  <c r="BF665"/>
  <c r="T665"/>
  <c r="R665"/>
  <c r="P665"/>
  <c r="BI663"/>
  <c r="BH663"/>
  <c r="BG663"/>
  <c r="BF663"/>
  <c r="T663"/>
  <c r="R663"/>
  <c r="P663"/>
  <c r="BI661"/>
  <c r="BH661"/>
  <c r="BG661"/>
  <c r="BF661"/>
  <c r="T661"/>
  <c r="R661"/>
  <c r="P661"/>
  <c r="BI654"/>
  <c r="BH654"/>
  <c r="BG654"/>
  <c r="BF654"/>
  <c r="T654"/>
  <c r="R654"/>
  <c r="P654"/>
  <c r="BI649"/>
  <c r="BH649"/>
  <c r="BG649"/>
  <c r="BF649"/>
  <c r="T649"/>
  <c r="R649"/>
  <c r="P649"/>
  <c r="BI642"/>
  <c r="BH642"/>
  <c r="BG642"/>
  <c r="BF642"/>
  <c r="T642"/>
  <c r="R642"/>
  <c r="P642"/>
  <c r="BI641"/>
  <c r="BH641"/>
  <c r="BG641"/>
  <c r="BF641"/>
  <c r="T641"/>
  <c r="R641"/>
  <c r="P641"/>
  <c r="BI639"/>
  <c r="BH639"/>
  <c r="BG639"/>
  <c r="BF639"/>
  <c r="T639"/>
  <c r="R639"/>
  <c r="P639"/>
  <c r="BI638"/>
  <c r="BH638"/>
  <c r="BG638"/>
  <c r="BF638"/>
  <c r="T638"/>
  <c r="R638"/>
  <c r="P638"/>
  <c r="BI637"/>
  <c r="BH637"/>
  <c r="BG637"/>
  <c r="BF637"/>
  <c r="T637"/>
  <c r="R637"/>
  <c r="P637"/>
  <c r="BI627"/>
  <c r="BH627"/>
  <c r="BG627"/>
  <c r="BF627"/>
  <c r="T627"/>
  <c r="R627"/>
  <c r="P627"/>
  <c r="BI622"/>
  <c r="BH622"/>
  <c r="BG622"/>
  <c r="BF622"/>
  <c r="T622"/>
  <c r="R622"/>
  <c r="P622"/>
  <c r="BI619"/>
  <c r="BH619"/>
  <c r="BG619"/>
  <c r="BF619"/>
  <c r="T619"/>
  <c r="R619"/>
  <c r="P619"/>
  <c r="BI614"/>
  <c r="BH614"/>
  <c r="BG614"/>
  <c r="BF614"/>
  <c r="T614"/>
  <c r="R614"/>
  <c r="P614"/>
  <c r="BI611"/>
  <c r="BH611"/>
  <c r="BG611"/>
  <c r="BF611"/>
  <c r="T611"/>
  <c r="R611"/>
  <c r="P611"/>
  <c r="BI601"/>
  <c r="BH601"/>
  <c r="BG601"/>
  <c r="BF601"/>
  <c r="T601"/>
  <c r="R601"/>
  <c r="P601"/>
  <c r="BI599"/>
  <c r="BH599"/>
  <c r="BG599"/>
  <c r="BF599"/>
  <c r="T599"/>
  <c r="R599"/>
  <c r="P599"/>
  <c r="BI598"/>
  <c r="BH598"/>
  <c r="BG598"/>
  <c r="BF598"/>
  <c r="T598"/>
  <c r="R598"/>
  <c r="P598"/>
  <c r="BI594"/>
  <c r="BH594"/>
  <c r="BG594"/>
  <c r="BF594"/>
  <c r="T594"/>
  <c r="R594"/>
  <c r="P594"/>
  <c r="BI593"/>
  <c r="BH593"/>
  <c r="BG593"/>
  <c r="BF593"/>
  <c r="T593"/>
  <c r="R593"/>
  <c r="P593"/>
  <c r="BI589"/>
  <c r="BH589"/>
  <c r="BG589"/>
  <c r="BF589"/>
  <c r="T589"/>
  <c r="R589"/>
  <c r="P589"/>
  <c r="BI588"/>
  <c r="BH588"/>
  <c r="BG588"/>
  <c r="BF588"/>
  <c r="T588"/>
  <c r="R588"/>
  <c r="P588"/>
  <c r="BI584"/>
  <c r="BH584"/>
  <c r="BG584"/>
  <c r="BF584"/>
  <c r="T584"/>
  <c r="R584"/>
  <c r="P584"/>
  <c r="BI583"/>
  <c r="BH583"/>
  <c r="BG583"/>
  <c r="BF583"/>
  <c r="T583"/>
  <c r="R583"/>
  <c r="P583"/>
  <c r="BI579"/>
  <c r="BH579"/>
  <c r="BG579"/>
  <c r="BF579"/>
  <c r="T579"/>
  <c r="R579"/>
  <c r="P579"/>
  <c r="BI578"/>
  <c r="BH578"/>
  <c r="BG578"/>
  <c r="BF578"/>
  <c r="T578"/>
  <c r="R578"/>
  <c r="P578"/>
  <c r="BI574"/>
  <c r="BH574"/>
  <c r="BG574"/>
  <c r="BF574"/>
  <c r="T574"/>
  <c r="R574"/>
  <c r="P574"/>
  <c r="BI573"/>
  <c r="BH573"/>
  <c r="BG573"/>
  <c r="BF573"/>
  <c r="T573"/>
  <c r="R573"/>
  <c r="P573"/>
  <c r="BI569"/>
  <c r="BH569"/>
  <c r="BG569"/>
  <c r="BF569"/>
  <c r="T569"/>
  <c r="R569"/>
  <c r="P569"/>
  <c r="BI568"/>
  <c r="BH568"/>
  <c r="BG568"/>
  <c r="BF568"/>
  <c r="T568"/>
  <c r="R568"/>
  <c r="P568"/>
  <c r="BI564"/>
  <c r="BH564"/>
  <c r="BG564"/>
  <c r="BF564"/>
  <c r="T564"/>
  <c r="R564"/>
  <c r="P564"/>
  <c r="BI562"/>
  <c r="BH562"/>
  <c r="BG562"/>
  <c r="BF562"/>
  <c r="T562"/>
  <c r="R562"/>
  <c r="P562"/>
  <c r="BI558"/>
  <c r="BH558"/>
  <c r="BG558"/>
  <c r="BF558"/>
  <c r="T558"/>
  <c r="R558"/>
  <c r="P558"/>
  <c r="BI555"/>
  <c r="BH555"/>
  <c r="BG555"/>
  <c r="BF555"/>
  <c r="T555"/>
  <c r="R555"/>
  <c r="P555"/>
  <c r="BI547"/>
  <c r="BH547"/>
  <c r="BG547"/>
  <c r="BF547"/>
  <c r="T547"/>
  <c r="R547"/>
  <c r="P547"/>
  <c r="BI542"/>
  <c r="BH542"/>
  <c r="BG542"/>
  <c r="BF542"/>
  <c r="T542"/>
  <c r="R542"/>
  <c r="P542"/>
  <c r="BI533"/>
  <c r="BH533"/>
  <c r="BG533"/>
  <c r="BF533"/>
  <c r="T533"/>
  <c r="R533"/>
  <c r="P533"/>
  <c r="BI523"/>
  <c r="BH523"/>
  <c r="BG523"/>
  <c r="BF523"/>
  <c r="T523"/>
  <c r="R523"/>
  <c r="P523"/>
  <c r="BI521"/>
  <c r="BH521"/>
  <c r="BG521"/>
  <c r="BF521"/>
  <c r="T521"/>
  <c r="R521"/>
  <c r="P521"/>
  <c r="BI516"/>
  <c r="BH516"/>
  <c r="BG516"/>
  <c r="BF516"/>
  <c r="T516"/>
  <c r="R516"/>
  <c r="P516"/>
  <c r="BI509"/>
  <c r="BH509"/>
  <c r="BG509"/>
  <c r="BF509"/>
  <c r="T509"/>
  <c r="R509"/>
  <c r="P509"/>
  <c r="BI504"/>
  <c r="BH504"/>
  <c r="BG504"/>
  <c r="BF504"/>
  <c r="T504"/>
  <c r="R504"/>
  <c r="P504"/>
  <c r="BI489"/>
  <c r="BH489"/>
  <c r="BG489"/>
  <c r="BF489"/>
  <c r="T489"/>
  <c r="R489"/>
  <c r="P489"/>
  <c r="BI474"/>
  <c r="BH474"/>
  <c r="BG474"/>
  <c r="BF474"/>
  <c r="T474"/>
  <c r="R474"/>
  <c r="P474"/>
  <c r="BI464"/>
  <c r="BH464"/>
  <c r="BG464"/>
  <c r="BF464"/>
  <c r="T464"/>
  <c r="R464"/>
  <c r="P464"/>
  <c r="BI449"/>
  <c r="BH449"/>
  <c r="BG449"/>
  <c r="BF449"/>
  <c r="T449"/>
  <c r="R449"/>
  <c r="P449"/>
  <c r="BI444"/>
  <c r="BH444"/>
  <c r="BG444"/>
  <c r="BF444"/>
  <c r="T444"/>
  <c r="R444"/>
  <c r="P444"/>
  <c r="BI429"/>
  <c r="BH429"/>
  <c r="BG429"/>
  <c r="BF429"/>
  <c r="T429"/>
  <c r="R429"/>
  <c r="P429"/>
  <c r="BI424"/>
  <c r="BH424"/>
  <c r="BG424"/>
  <c r="BF424"/>
  <c r="T424"/>
  <c r="R424"/>
  <c r="P424"/>
  <c r="BI414"/>
  <c r="BH414"/>
  <c r="BG414"/>
  <c r="BF414"/>
  <c r="T414"/>
  <c r="R414"/>
  <c r="P414"/>
  <c r="BI395"/>
  <c r="BH395"/>
  <c r="BG395"/>
  <c r="BF395"/>
  <c r="T395"/>
  <c r="R395"/>
  <c r="P395"/>
  <c r="BI368"/>
  <c r="BH368"/>
  <c r="BG368"/>
  <c r="BF368"/>
  <c r="T368"/>
  <c r="R368"/>
  <c r="P368"/>
  <c r="BI333"/>
  <c r="BH333"/>
  <c r="BG333"/>
  <c r="BF333"/>
  <c r="T333"/>
  <c r="R333"/>
  <c r="P333"/>
  <c r="BI328"/>
  <c r="BH328"/>
  <c r="BG328"/>
  <c r="BF328"/>
  <c r="T328"/>
  <c r="R328"/>
  <c r="P328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0"/>
  <c r="BH300"/>
  <c r="BG300"/>
  <c r="BF300"/>
  <c r="T300"/>
  <c r="R300"/>
  <c r="P300"/>
  <c r="BI296"/>
  <c r="BH296"/>
  <c r="BG296"/>
  <c r="BF296"/>
  <c r="T296"/>
  <c r="R296"/>
  <c r="P296"/>
  <c r="BI294"/>
  <c r="BH294"/>
  <c r="BG294"/>
  <c r="BF294"/>
  <c r="T294"/>
  <c r="R294"/>
  <c r="P294"/>
  <c r="BI289"/>
  <c r="BH289"/>
  <c r="BG289"/>
  <c r="BF289"/>
  <c r="T289"/>
  <c r="R289"/>
  <c r="P289"/>
  <c r="BI287"/>
  <c r="BH287"/>
  <c r="BG287"/>
  <c r="BF287"/>
  <c r="T287"/>
  <c r="R287"/>
  <c r="P287"/>
  <c r="BI280"/>
  <c r="BH280"/>
  <c r="BG280"/>
  <c r="BF280"/>
  <c r="T280"/>
  <c r="R280"/>
  <c r="P280"/>
  <c r="BI273"/>
  <c r="BH273"/>
  <c r="BG273"/>
  <c r="BF273"/>
  <c r="T273"/>
  <c r="R273"/>
  <c r="P273"/>
  <c r="BI217"/>
  <c r="BH217"/>
  <c r="BG217"/>
  <c r="BF217"/>
  <c r="T217"/>
  <c r="R217"/>
  <c r="P217"/>
  <c r="BI215"/>
  <c r="BH215"/>
  <c r="BG215"/>
  <c r="BF215"/>
  <c r="T215"/>
  <c r="R215"/>
  <c r="P215"/>
  <c r="BI211"/>
  <c r="BH211"/>
  <c r="BG211"/>
  <c r="BF211"/>
  <c r="T211"/>
  <c r="R211"/>
  <c r="P211"/>
  <c r="BI204"/>
  <c r="BH204"/>
  <c r="BG204"/>
  <c r="BF204"/>
  <c r="T204"/>
  <c r="R204"/>
  <c r="P204"/>
  <c r="BI198"/>
  <c r="BH198"/>
  <c r="BG198"/>
  <c r="BF198"/>
  <c r="T198"/>
  <c r="R198"/>
  <c r="P198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3"/>
  <c r="BH163"/>
  <c r="BG163"/>
  <c r="BF163"/>
  <c r="T163"/>
  <c r="R163"/>
  <c r="P163"/>
  <c r="BI156"/>
  <c r="BH156"/>
  <c r="BG156"/>
  <c r="BF156"/>
  <c r="T156"/>
  <c r="R156"/>
  <c r="P156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8"/>
  <c r="BH108"/>
  <c r="BG108"/>
  <c r="BF108"/>
  <c r="T108"/>
  <c r="R108"/>
  <c r="P108"/>
  <c r="BI101"/>
  <c r="BH101"/>
  <c r="BG101"/>
  <c r="BF101"/>
  <c r="T101"/>
  <c r="R101"/>
  <c r="P101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2" r="J37"/>
  <c r="J36"/>
  <c i="1" r="AY55"/>
  <c i="2" r="J35"/>
  <c i="1" r="AX55"/>
  <c i="2" r="BI751"/>
  <c r="BH751"/>
  <c r="BG751"/>
  <c r="BF751"/>
  <c r="T751"/>
  <c r="T750"/>
  <c r="R751"/>
  <c r="R750"/>
  <c r="P751"/>
  <c r="P750"/>
  <c r="BI739"/>
  <c r="BH739"/>
  <c r="BG739"/>
  <c r="BF739"/>
  <c r="T739"/>
  <c r="R739"/>
  <c r="P739"/>
  <c r="BI732"/>
  <c r="BH732"/>
  <c r="BG732"/>
  <c r="BF732"/>
  <c r="T732"/>
  <c r="R732"/>
  <c r="P732"/>
  <c r="BI726"/>
  <c r="BH726"/>
  <c r="BG726"/>
  <c r="BF726"/>
  <c r="T726"/>
  <c r="R726"/>
  <c r="P726"/>
  <c r="BI721"/>
  <c r="BH721"/>
  <c r="BG721"/>
  <c r="BF721"/>
  <c r="T721"/>
  <c r="R721"/>
  <c r="P721"/>
  <c r="BI717"/>
  <c r="BH717"/>
  <c r="BG717"/>
  <c r="BF717"/>
  <c r="T717"/>
  <c r="R717"/>
  <c r="P717"/>
  <c r="BI712"/>
  <c r="BH712"/>
  <c r="BG712"/>
  <c r="BF712"/>
  <c r="T712"/>
  <c r="R712"/>
  <c r="P712"/>
  <c r="BI707"/>
  <c r="BH707"/>
  <c r="BG707"/>
  <c r="BF707"/>
  <c r="T707"/>
  <c r="R707"/>
  <c r="P707"/>
  <c r="BI697"/>
  <c r="BH697"/>
  <c r="BG697"/>
  <c r="BF697"/>
  <c r="T697"/>
  <c r="R697"/>
  <c r="P697"/>
  <c r="BI687"/>
  <c r="BH687"/>
  <c r="BG687"/>
  <c r="BF687"/>
  <c r="T687"/>
  <c r="R687"/>
  <c r="P687"/>
  <c r="BI677"/>
  <c r="BH677"/>
  <c r="BG677"/>
  <c r="BF677"/>
  <c r="T677"/>
  <c r="R677"/>
  <c r="P677"/>
  <c r="BI671"/>
  <c r="BH671"/>
  <c r="BG671"/>
  <c r="BF671"/>
  <c r="T671"/>
  <c r="R671"/>
  <c r="P671"/>
  <c r="BI658"/>
  <c r="BH658"/>
  <c r="BG658"/>
  <c r="BF658"/>
  <c r="T658"/>
  <c r="R658"/>
  <c r="P658"/>
  <c r="BI646"/>
  <c r="BH646"/>
  <c r="BG646"/>
  <c r="BF646"/>
  <c r="T646"/>
  <c r="R646"/>
  <c r="P646"/>
  <c r="BI634"/>
  <c r="BH634"/>
  <c r="BG634"/>
  <c r="BF634"/>
  <c r="T634"/>
  <c r="R634"/>
  <c r="P634"/>
  <c r="BI610"/>
  <c r="BH610"/>
  <c r="BG610"/>
  <c r="BF610"/>
  <c r="T610"/>
  <c r="R610"/>
  <c r="P610"/>
  <c r="BI608"/>
  <c r="BH608"/>
  <c r="BG608"/>
  <c r="BF608"/>
  <c r="T608"/>
  <c r="R608"/>
  <c r="P608"/>
  <c r="BI591"/>
  <c r="BH591"/>
  <c r="BG591"/>
  <c r="BF591"/>
  <c r="T591"/>
  <c r="R591"/>
  <c r="P591"/>
  <c r="BI589"/>
  <c r="BH589"/>
  <c r="BG589"/>
  <c r="BF589"/>
  <c r="T589"/>
  <c r="R589"/>
  <c r="P589"/>
  <c r="BI577"/>
  <c r="BH577"/>
  <c r="BG577"/>
  <c r="BF577"/>
  <c r="T577"/>
  <c r="R577"/>
  <c r="P577"/>
  <c r="BI572"/>
  <c r="BH572"/>
  <c r="BG572"/>
  <c r="BF572"/>
  <c r="T572"/>
  <c r="R572"/>
  <c r="P572"/>
  <c r="BI564"/>
  <c r="BH564"/>
  <c r="BG564"/>
  <c r="BF564"/>
  <c r="T564"/>
  <c r="R564"/>
  <c r="P564"/>
  <c r="BI559"/>
  <c r="BH559"/>
  <c r="BG559"/>
  <c r="BF559"/>
  <c r="T559"/>
  <c r="R559"/>
  <c r="P559"/>
  <c r="BI554"/>
  <c r="BH554"/>
  <c r="BG554"/>
  <c r="BF554"/>
  <c r="T554"/>
  <c r="R554"/>
  <c r="P554"/>
  <c r="BI548"/>
  <c r="BH548"/>
  <c r="BG548"/>
  <c r="BF548"/>
  <c r="T548"/>
  <c r="R548"/>
  <c r="P548"/>
  <c r="BI539"/>
  <c r="BH539"/>
  <c r="BG539"/>
  <c r="BF539"/>
  <c r="T539"/>
  <c r="R539"/>
  <c r="P539"/>
  <c r="BI533"/>
  <c r="BH533"/>
  <c r="BG533"/>
  <c r="BF533"/>
  <c r="T533"/>
  <c r="R533"/>
  <c r="P533"/>
  <c r="BI527"/>
  <c r="BH527"/>
  <c r="BG527"/>
  <c r="BF527"/>
  <c r="T527"/>
  <c r="R527"/>
  <c r="P527"/>
  <c r="BI526"/>
  <c r="BH526"/>
  <c r="BG526"/>
  <c r="BF526"/>
  <c r="T526"/>
  <c r="R526"/>
  <c r="P526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08"/>
  <c r="BH508"/>
  <c r="BG508"/>
  <c r="BF508"/>
  <c r="T508"/>
  <c r="R508"/>
  <c r="P508"/>
  <c r="BI503"/>
  <c r="BH503"/>
  <c r="BG503"/>
  <c r="BF503"/>
  <c r="T503"/>
  <c r="R503"/>
  <c r="P503"/>
  <c r="BI500"/>
  <c r="BH500"/>
  <c r="BG500"/>
  <c r="BF500"/>
  <c r="T500"/>
  <c r="R500"/>
  <c r="P500"/>
  <c r="BI497"/>
  <c r="BH497"/>
  <c r="BG497"/>
  <c r="BF497"/>
  <c r="T497"/>
  <c r="R497"/>
  <c r="P497"/>
  <c r="BI492"/>
  <c r="BH492"/>
  <c r="BG492"/>
  <c r="BF492"/>
  <c r="T492"/>
  <c r="R492"/>
  <c r="P492"/>
  <c r="BI489"/>
  <c r="BH489"/>
  <c r="BG489"/>
  <c r="BF489"/>
  <c r="T489"/>
  <c r="R489"/>
  <c r="P489"/>
  <c r="BI484"/>
  <c r="BH484"/>
  <c r="BG484"/>
  <c r="BF484"/>
  <c r="T484"/>
  <c r="R484"/>
  <c r="P484"/>
  <c r="BI471"/>
  <c r="BH471"/>
  <c r="BG471"/>
  <c r="BF471"/>
  <c r="T471"/>
  <c r="R471"/>
  <c r="P471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0"/>
  <c r="BH450"/>
  <c r="BG450"/>
  <c r="BF450"/>
  <c r="T450"/>
  <c r="R450"/>
  <c r="P450"/>
  <c r="BI446"/>
  <c r="BH446"/>
  <c r="BG446"/>
  <c r="BF446"/>
  <c r="T446"/>
  <c r="R446"/>
  <c r="P446"/>
  <c r="BI445"/>
  <c r="BH445"/>
  <c r="BG445"/>
  <c r="BF445"/>
  <c r="T445"/>
  <c r="R445"/>
  <c r="P445"/>
  <c r="BI441"/>
  <c r="BH441"/>
  <c r="BG441"/>
  <c r="BF441"/>
  <c r="T441"/>
  <c r="R441"/>
  <c r="P441"/>
  <c r="BI440"/>
  <c r="BH440"/>
  <c r="BG440"/>
  <c r="BF440"/>
  <c r="T440"/>
  <c r="R440"/>
  <c r="P440"/>
  <c r="BI434"/>
  <c r="BH434"/>
  <c r="BG434"/>
  <c r="BF434"/>
  <c r="T434"/>
  <c r="R434"/>
  <c r="P434"/>
  <c r="BI433"/>
  <c r="BH433"/>
  <c r="BG433"/>
  <c r="BF433"/>
  <c r="T433"/>
  <c r="R433"/>
  <c r="P433"/>
  <c r="BI425"/>
  <c r="BH425"/>
  <c r="BG425"/>
  <c r="BF425"/>
  <c r="T425"/>
  <c r="R425"/>
  <c r="P425"/>
  <c r="BI424"/>
  <c r="BH424"/>
  <c r="BG424"/>
  <c r="BF424"/>
  <c r="T424"/>
  <c r="R424"/>
  <c r="P424"/>
  <c r="BI416"/>
  <c r="BH416"/>
  <c r="BG416"/>
  <c r="BF416"/>
  <c r="T416"/>
  <c r="R416"/>
  <c r="P416"/>
  <c r="BI415"/>
  <c r="BH415"/>
  <c r="BG415"/>
  <c r="BF415"/>
  <c r="T415"/>
  <c r="R415"/>
  <c r="P415"/>
  <c r="BI407"/>
  <c r="BH407"/>
  <c r="BG407"/>
  <c r="BF407"/>
  <c r="T407"/>
  <c r="R407"/>
  <c r="P407"/>
  <c r="BI403"/>
  <c r="BH403"/>
  <c r="BG403"/>
  <c r="BF403"/>
  <c r="T403"/>
  <c r="R403"/>
  <c r="P403"/>
  <c r="BI402"/>
  <c r="BH402"/>
  <c r="BG402"/>
  <c r="BF402"/>
  <c r="T402"/>
  <c r="R402"/>
  <c r="P402"/>
  <c r="BI398"/>
  <c r="BH398"/>
  <c r="BG398"/>
  <c r="BF398"/>
  <c r="T398"/>
  <c r="R398"/>
  <c r="P398"/>
  <c r="BI397"/>
  <c r="BH397"/>
  <c r="BG397"/>
  <c r="BF397"/>
  <c r="T397"/>
  <c r="R397"/>
  <c r="P397"/>
  <c r="BI393"/>
  <c r="BH393"/>
  <c r="BG393"/>
  <c r="BF393"/>
  <c r="T393"/>
  <c r="R393"/>
  <c r="P393"/>
  <c r="BI391"/>
  <c r="BH391"/>
  <c r="BG391"/>
  <c r="BF391"/>
  <c r="T391"/>
  <c r="R391"/>
  <c r="P391"/>
  <c r="BI382"/>
  <c r="BH382"/>
  <c r="BG382"/>
  <c r="BF382"/>
  <c r="T382"/>
  <c r="R382"/>
  <c r="P382"/>
  <c r="BI378"/>
  <c r="BH378"/>
  <c r="BG378"/>
  <c r="BF378"/>
  <c r="T378"/>
  <c r="R378"/>
  <c r="P378"/>
  <c r="BI374"/>
  <c r="BH374"/>
  <c r="BG374"/>
  <c r="BF374"/>
  <c r="T374"/>
  <c r="R374"/>
  <c r="P374"/>
  <c r="BI362"/>
  <c r="BH362"/>
  <c r="BG362"/>
  <c r="BF362"/>
  <c r="T362"/>
  <c r="R362"/>
  <c r="P362"/>
  <c r="BI352"/>
  <c r="BH352"/>
  <c r="BG352"/>
  <c r="BF352"/>
  <c r="T352"/>
  <c r="R352"/>
  <c r="P352"/>
  <c r="BI341"/>
  <c r="BH341"/>
  <c r="BG341"/>
  <c r="BF341"/>
  <c r="T341"/>
  <c r="R341"/>
  <c r="P341"/>
  <c r="BI330"/>
  <c r="BH330"/>
  <c r="BG330"/>
  <c r="BF330"/>
  <c r="T330"/>
  <c r="R330"/>
  <c r="P330"/>
  <c r="BI320"/>
  <c r="BH320"/>
  <c r="BG320"/>
  <c r="BF320"/>
  <c r="T320"/>
  <c r="R320"/>
  <c r="P320"/>
  <c r="BI319"/>
  <c r="BH319"/>
  <c r="BG319"/>
  <c r="BF319"/>
  <c r="T319"/>
  <c r="R319"/>
  <c r="P319"/>
  <c r="BI310"/>
  <c r="BH310"/>
  <c r="BG310"/>
  <c r="BF310"/>
  <c r="T310"/>
  <c r="R310"/>
  <c r="P310"/>
  <c r="BI301"/>
  <c r="BH301"/>
  <c r="BG301"/>
  <c r="BF301"/>
  <c r="T301"/>
  <c r="R301"/>
  <c r="P301"/>
  <c r="BI291"/>
  <c r="BH291"/>
  <c r="BG291"/>
  <c r="BF291"/>
  <c r="T291"/>
  <c r="R291"/>
  <c r="P291"/>
  <c r="BI282"/>
  <c r="BH282"/>
  <c r="BG282"/>
  <c r="BF282"/>
  <c r="T282"/>
  <c r="R282"/>
  <c r="P282"/>
  <c r="BI273"/>
  <c r="BH273"/>
  <c r="BG273"/>
  <c r="BF273"/>
  <c r="T273"/>
  <c r="R273"/>
  <c r="P273"/>
  <c r="BI261"/>
  <c r="BH261"/>
  <c r="BG261"/>
  <c r="BF261"/>
  <c r="T261"/>
  <c r="R261"/>
  <c r="P261"/>
  <c r="BI259"/>
  <c r="BH259"/>
  <c r="BG259"/>
  <c r="BF259"/>
  <c r="T259"/>
  <c r="R259"/>
  <c r="P259"/>
  <c r="BI250"/>
  <c r="BH250"/>
  <c r="BG250"/>
  <c r="BF250"/>
  <c r="T250"/>
  <c r="R250"/>
  <c r="P250"/>
  <c r="BI235"/>
  <c r="BH235"/>
  <c r="BG235"/>
  <c r="BF235"/>
  <c r="T235"/>
  <c r="R235"/>
  <c r="P235"/>
  <c r="BI232"/>
  <c r="BH232"/>
  <c r="BG232"/>
  <c r="BF232"/>
  <c r="T232"/>
  <c r="R232"/>
  <c r="P232"/>
  <c r="BI225"/>
  <c r="BH225"/>
  <c r="BG225"/>
  <c r="BF225"/>
  <c r="T225"/>
  <c r="R225"/>
  <c r="P225"/>
  <c r="BI221"/>
  <c r="BH221"/>
  <c r="BG221"/>
  <c r="BF221"/>
  <c r="T221"/>
  <c r="R221"/>
  <c r="P221"/>
  <c r="BI219"/>
  <c r="BH219"/>
  <c r="BG219"/>
  <c r="BF219"/>
  <c r="T219"/>
  <c r="R219"/>
  <c r="P219"/>
  <c r="BI207"/>
  <c r="BH207"/>
  <c r="BG207"/>
  <c r="BF207"/>
  <c r="T207"/>
  <c r="R207"/>
  <c r="P207"/>
  <c r="BI200"/>
  <c r="BH200"/>
  <c r="BG200"/>
  <c r="BF200"/>
  <c r="T200"/>
  <c r="R200"/>
  <c r="P200"/>
  <c r="BI193"/>
  <c r="BH193"/>
  <c r="BG193"/>
  <c r="BF193"/>
  <c r="T193"/>
  <c r="R193"/>
  <c r="P193"/>
  <c r="BI184"/>
  <c r="BH184"/>
  <c r="BG184"/>
  <c r="BF184"/>
  <c r="T184"/>
  <c r="R184"/>
  <c r="P184"/>
  <c r="BI179"/>
  <c r="BH179"/>
  <c r="BG179"/>
  <c r="BF179"/>
  <c r="T179"/>
  <c r="R179"/>
  <c r="P179"/>
  <c r="BI171"/>
  <c r="BH171"/>
  <c r="BG171"/>
  <c r="BF171"/>
  <c r="T171"/>
  <c r="R171"/>
  <c r="P171"/>
  <c r="BI163"/>
  <c r="BH163"/>
  <c r="BG163"/>
  <c r="BF163"/>
  <c r="T163"/>
  <c r="R163"/>
  <c r="P163"/>
  <c r="BI154"/>
  <c r="BH154"/>
  <c r="BG154"/>
  <c r="BF154"/>
  <c r="T154"/>
  <c r="R154"/>
  <c r="P154"/>
  <c r="BI142"/>
  <c r="BH142"/>
  <c r="BG142"/>
  <c r="BF142"/>
  <c r="T142"/>
  <c r="R142"/>
  <c r="P142"/>
  <c r="BI136"/>
  <c r="BH136"/>
  <c r="BG136"/>
  <c r="BF136"/>
  <c r="T136"/>
  <c r="R136"/>
  <c r="P136"/>
  <c r="BI125"/>
  <c r="BH125"/>
  <c r="BG125"/>
  <c r="BF125"/>
  <c r="T125"/>
  <c r="R125"/>
  <c r="P125"/>
  <c r="BI119"/>
  <c r="BH119"/>
  <c r="BG119"/>
  <c r="BF119"/>
  <c r="T119"/>
  <c r="R119"/>
  <c r="P119"/>
  <c r="BI113"/>
  <c r="BH113"/>
  <c r="BG113"/>
  <c r="BF113"/>
  <c r="T113"/>
  <c r="R113"/>
  <c r="P113"/>
  <c r="BI102"/>
  <c r="BH102"/>
  <c r="BG102"/>
  <c r="BF102"/>
  <c r="T102"/>
  <c r="R102"/>
  <c r="P102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82"/>
  <c r="E7"/>
  <c r="E78"/>
  <c i="1" r="L50"/>
  <c r="AM50"/>
  <c r="AM49"/>
  <c r="L49"/>
  <c r="AM47"/>
  <c r="L47"/>
  <c r="L45"/>
  <c r="L44"/>
  <c i="6" r="J136"/>
  <c r="BK132"/>
  <c r="J129"/>
  <c r="J126"/>
  <c r="J122"/>
  <c r="BK108"/>
  <c r="BK99"/>
  <c r="BK89"/>
  <c i="5" r="J159"/>
  <c r="J129"/>
  <c r="J123"/>
  <c r="BK109"/>
  <c r="BK93"/>
  <c i="4" r="J180"/>
  <c r="J152"/>
  <c r="J144"/>
  <c r="BK118"/>
  <c r="BK93"/>
  <c i="3" r="BK784"/>
  <c r="J766"/>
  <c r="J731"/>
  <c r="J673"/>
  <c r="BK649"/>
  <c r="BK638"/>
  <c r="J599"/>
  <c r="BK589"/>
  <c r="J578"/>
  <c r="J568"/>
  <c r="J562"/>
  <c r="J464"/>
  <c r="BK310"/>
  <c r="J289"/>
  <c r="BK217"/>
  <c r="BK190"/>
  <c r="BK170"/>
  <c r="BK148"/>
  <c r="J122"/>
  <c r="BK91"/>
  <c i="2" r="BK564"/>
  <c r="BK548"/>
  <c r="BK527"/>
  <c r="BK522"/>
  <c r="J441"/>
  <c r="J425"/>
  <c r="BK398"/>
  <c r="J391"/>
  <c r="J341"/>
  <c r="BK319"/>
  <c r="BK282"/>
  <c r="J221"/>
  <c r="J125"/>
  <c r="BK102"/>
  <c i="7" r="J121"/>
  <c r="J113"/>
  <c r="BK98"/>
  <c i="6" r="BK142"/>
  <c i="5" r="BK180"/>
  <c r="J148"/>
  <c r="J88"/>
  <c i="4" r="J165"/>
  <c r="BK123"/>
  <c i="3" r="BK878"/>
  <c r="BK860"/>
  <c r="BK850"/>
  <c r="BK766"/>
  <c r="BK673"/>
  <c r="J642"/>
  <c r="J622"/>
  <c r="BK598"/>
  <c r="J583"/>
  <c r="BK573"/>
  <c r="J547"/>
  <c r="BK489"/>
  <c r="BK429"/>
  <c r="J328"/>
  <c r="BK289"/>
  <c r="BK211"/>
  <c r="BK132"/>
  <c i="2" r="BK751"/>
  <c r="J739"/>
  <c r="BK726"/>
  <c r="J707"/>
  <c r="BK677"/>
  <c r="J610"/>
  <c r="J564"/>
  <c r="J533"/>
  <c r="BK484"/>
  <c r="J424"/>
  <c r="BK402"/>
  <c r="J282"/>
  <c r="BK232"/>
  <c r="J179"/>
  <c r="BK142"/>
  <c r="J91"/>
  <c i="7" r="J118"/>
  <c r="BK104"/>
  <c r="J92"/>
  <c i="6" r="J117"/>
  <c r="J99"/>
  <c r="J89"/>
  <c i="5" r="BK165"/>
  <c r="J135"/>
  <c r="J113"/>
  <c r="BK88"/>
  <c i="4" r="J113"/>
  <c i="3" r="J850"/>
  <c r="J806"/>
  <c r="J773"/>
  <c r="BK731"/>
  <c r="J661"/>
  <c r="J593"/>
  <c r="J489"/>
  <c r="BK424"/>
  <c r="BK323"/>
  <c r="BK306"/>
  <c r="J217"/>
  <c r="J178"/>
  <c r="J140"/>
  <c i="2" r="BK721"/>
  <c r="BK707"/>
  <c r="BK671"/>
  <c r="BK591"/>
  <c r="J523"/>
  <c r="J460"/>
  <c r="J416"/>
  <c r="BK330"/>
  <c r="J301"/>
  <c r="J225"/>
  <c r="BK163"/>
  <c i="6" r="J142"/>
  <c r="J132"/>
  <c r="BK126"/>
  <c r="BK117"/>
  <c r="J102"/>
  <c r="J92"/>
  <c i="5" r="BK173"/>
  <c r="J144"/>
  <c r="BK113"/>
  <c r="BK99"/>
  <c i="4" r="BK173"/>
  <c r="BK148"/>
  <c r="BK135"/>
  <c r="BK109"/>
  <c i="3" r="BK841"/>
  <c r="BK773"/>
  <c r="BK740"/>
  <c r="J715"/>
  <c r="J639"/>
  <c r="BK611"/>
  <c r="BK593"/>
  <c r="BK584"/>
  <c r="J564"/>
  <c r="BK504"/>
  <c r="J429"/>
  <c r="J300"/>
  <c r="J198"/>
  <c r="J163"/>
  <c r="J136"/>
  <c r="BK116"/>
  <c i="2" r="J646"/>
  <c r="BK559"/>
  <c r="BK533"/>
  <c r="J497"/>
  <c r="J446"/>
  <c r="BK433"/>
  <c r="J397"/>
  <c r="BK382"/>
  <c r="BK310"/>
  <c r="J273"/>
  <c r="J235"/>
  <c r="J142"/>
  <c r="J113"/>
  <c i="7" r="J125"/>
  <c r="J104"/>
  <c i="6" r="BK151"/>
  <c r="BK136"/>
  <c i="5" r="J165"/>
  <c r="BK144"/>
  <c i="4" r="BK180"/>
  <c r="BK144"/>
  <c r="BK88"/>
  <c i="3" r="J866"/>
  <c r="J855"/>
  <c r="BK821"/>
  <c r="J681"/>
  <c r="BK641"/>
  <c r="BK614"/>
  <c r="BK599"/>
  <c r="BK579"/>
  <c r="J558"/>
  <c r="BK533"/>
  <c r="BK449"/>
  <c r="J395"/>
  <c r="J323"/>
  <c r="BK294"/>
  <c r="J144"/>
  <c r="BK128"/>
  <c r="BK94"/>
  <c i="2" r="BK732"/>
  <c r="J721"/>
  <c r="BK697"/>
  <c r="BK658"/>
  <c r="BK608"/>
  <c r="J548"/>
  <c r="BK500"/>
  <c r="BK459"/>
  <c r="BK416"/>
  <c r="BK362"/>
  <c r="BK261"/>
  <c r="BK225"/>
  <c r="BK207"/>
  <c r="BK154"/>
  <c r="J102"/>
  <c i="7" r="BK121"/>
  <c r="J98"/>
  <c r="BK88"/>
  <c i="6" r="J147"/>
  <c r="J108"/>
  <c i="5" r="J180"/>
  <c r="BK148"/>
  <c r="BK118"/>
  <c r="J93"/>
  <c i="4" r="J159"/>
  <c i="3" r="J846"/>
  <c r="J784"/>
  <c r="J740"/>
  <c r="BK663"/>
  <c r="J598"/>
  <c r="BK555"/>
  <c r="BK444"/>
  <c r="J327"/>
  <c r="BK314"/>
  <c r="BK287"/>
  <c r="J204"/>
  <c r="BK156"/>
  <c r="J116"/>
  <c i="2" r="J712"/>
  <c r="J697"/>
  <c r="J658"/>
  <c r="J559"/>
  <c r="J471"/>
  <c r="BK446"/>
  <c r="BK407"/>
  <c r="J319"/>
  <c r="J259"/>
  <c r="J207"/>
  <c r="J154"/>
  <c i="4" r="BK177"/>
  <c r="BK152"/>
  <c r="J118"/>
  <c r="J104"/>
  <c i="3" r="BK846"/>
  <c r="BK806"/>
  <c r="BK715"/>
  <c r="BK681"/>
  <c r="BK661"/>
  <c r="J649"/>
  <c r="BK639"/>
  <c r="BK627"/>
  <c r="BK622"/>
  <c r="J584"/>
  <c r="J579"/>
  <c r="BK568"/>
  <c r="BK562"/>
  <c r="BK547"/>
  <c r="J533"/>
  <c r="J521"/>
  <c r="BK509"/>
  <c r="J474"/>
  <c r="J424"/>
  <c r="BK333"/>
  <c r="J314"/>
  <c r="BK300"/>
  <c r="J215"/>
  <c r="BK204"/>
  <c r="J190"/>
  <c r="BK178"/>
  <c r="BK140"/>
  <c r="J108"/>
  <c i="2" r="J671"/>
  <c r="J591"/>
  <c r="BK577"/>
  <c r="J527"/>
  <c r="J508"/>
  <c r="BK492"/>
  <c r="BK471"/>
  <c r="BK441"/>
  <c r="BK425"/>
  <c r="BK415"/>
  <c r="J402"/>
  <c r="BK391"/>
  <c r="J378"/>
  <c r="BK320"/>
  <c r="J200"/>
  <c r="BK171"/>
  <c i="6" r="J139"/>
  <c r="BK129"/>
  <c r="BK122"/>
  <c r="BK113"/>
  <c r="J96"/>
  <c i="5" r="BK182"/>
  <c r="J152"/>
  <c r="J118"/>
  <c r="J104"/>
  <c i="4" r="J182"/>
  <c r="J148"/>
  <c r="BK129"/>
  <c r="BK104"/>
  <c i="3" r="BK791"/>
  <c r="J783"/>
  <c r="BK749"/>
  <c r="BK723"/>
  <c r="J671"/>
  <c r="J627"/>
  <c r="J601"/>
  <c r="J588"/>
  <c r="J574"/>
  <c r="J516"/>
  <c r="BK328"/>
  <c r="J294"/>
  <c r="J273"/>
  <c r="BK174"/>
  <c r="J156"/>
  <c r="J132"/>
  <c r="BK108"/>
  <c i="2" r="BK610"/>
  <c r="BK554"/>
  <c r="BK526"/>
  <c r="BK523"/>
  <c r="J492"/>
  <c r="BK440"/>
  <c r="J403"/>
  <c r="J374"/>
  <c r="J330"/>
  <c r="BK301"/>
  <c r="J261"/>
  <c r="BK200"/>
  <c r="BK119"/>
  <c i="1" r="AS54"/>
  <c i="6" r="BK139"/>
  <c i="5" r="BK152"/>
  <c r="J99"/>
  <c i="4" r="J173"/>
  <c r="J93"/>
  <c i="3" r="BK866"/>
  <c r="BK855"/>
  <c r="BK836"/>
  <c r="J683"/>
  <c r="J654"/>
  <c r="BK637"/>
  <c r="J611"/>
  <c r="J589"/>
  <c r="BK578"/>
  <c r="J569"/>
  <c r="J542"/>
  <c r="BK474"/>
  <c r="BK414"/>
  <c r="J333"/>
  <c r="J287"/>
  <c r="J186"/>
  <c r="J119"/>
  <c i="2" r="J751"/>
  <c r="J732"/>
  <c r="J717"/>
  <c r="J687"/>
  <c r="BK634"/>
  <c r="J577"/>
  <c r="J522"/>
  <c r="BK497"/>
  <c r="BK450"/>
  <c r="J415"/>
  <c r="BK341"/>
  <c r="BK235"/>
  <c r="J219"/>
  <c r="J171"/>
  <c r="J119"/>
  <c i="7" r="BK125"/>
  <c r="J109"/>
  <c r="BK92"/>
  <c i="6" r="J151"/>
  <c r="BK102"/>
  <c r="BK92"/>
  <c i="5" r="J175"/>
  <c r="BK159"/>
  <c r="BK129"/>
  <c r="BK104"/>
  <c i="4" r="J135"/>
  <c r="BK99"/>
  <c i="3" r="J791"/>
  <c r="J749"/>
  <c r="BK665"/>
  <c r="J619"/>
  <c r="BK569"/>
  <c r="J509"/>
  <c r="J414"/>
  <c r="J319"/>
  <c r="BK273"/>
  <c r="BK182"/>
  <c r="J170"/>
  <c r="J128"/>
  <c i="2" r="BK717"/>
  <c r="BK687"/>
  <c r="J572"/>
  <c r="BK503"/>
  <c r="BK461"/>
  <c r="BK445"/>
  <c r="BK378"/>
  <c r="J310"/>
  <c r="BK250"/>
  <c i="4" r="BK182"/>
  <c r="BK159"/>
  <c r="J129"/>
  <c r="J109"/>
  <c r="J99"/>
  <c i="3" r="J821"/>
  <c r="BK783"/>
  <c r="BK683"/>
  <c r="J665"/>
  <c r="J663"/>
  <c r="BK654"/>
  <c r="BK642"/>
  <c r="J637"/>
  <c r="J614"/>
  <c r="BK594"/>
  <c r="BK583"/>
  <c r="J573"/>
  <c r="BK564"/>
  <c r="BK558"/>
  <c r="BK542"/>
  <c r="J523"/>
  <c r="BK516"/>
  <c r="J504"/>
  <c r="BK464"/>
  <c r="J368"/>
  <c r="BK319"/>
  <c r="J306"/>
  <c r="BK296"/>
  <c r="J211"/>
  <c r="BK198"/>
  <c r="J182"/>
  <c r="BK163"/>
  <c r="BK122"/>
  <c r="BK101"/>
  <c r="J91"/>
  <c i="2" r="J589"/>
  <c r="BK572"/>
  <c r="BK524"/>
  <c r="J500"/>
  <c r="BK460"/>
  <c r="J440"/>
  <c r="BK424"/>
  <c r="J407"/>
  <c r="BK397"/>
  <c r="J382"/>
  <c r="BK374"/>
  <c r="BK273"/>
  <c r="BK219"/>
  <c r="BK184"/>
  <c r="BK136"/>
  <c i="3" r="J101"/>
  <c i="2" r="J539"/>
  <c r="J524"/>
  <c r="J503"/>
  <c r="J461"/>
  <c r="J434"/>
  <c r="J393"/>
  <c r="J362"/>
  <c r="J320"/>
  <c r="J291"/>
  <c r="BK259"/>
  <c r="BK193"/>
  <c r="BK91"/>
  <c i="7" r="BK118"/>
  <c r="BK109"/>
  <c r="BK95"/>
  <c i="6" r="BK147"/>
  <c i="5" r="BK175"/>
  <c r="BK135"/>
  <c i="4" r="J177"/>
  <c r="BK113"/>
  <c i="3" r="J878"/>
  <c r="J860"/>
  <c r="J841"/>
  <c r="J759"/>
  <c r="BK671"/>
  <c r="J638"/>
  <c r="BK619"/>
  <c r="BK601"/>
  <c r="BK588"/>
  <c r="BK574"/>
  <c r="J555"/>
  <c r="BK521"/>
  <c r="J444"/>
  <c r="BK368"/>
  <c r="J296"/>
  <c r="BK280"/>
  <c r="BK136"/>
  <c r="BK113"/>
  <c i="2" r="BK739"/>
  <c r="J726"/>
  <c r="BK712"/>
  <c r="BK646"/>
  <c r="BK589"/>
  <c r="J554"/>
  <c r="BK508"/>
  <c r="BK489"/>
  <c r="J445"/>
  <c r="J398"/>
  <c r="J250"/>
  <c r="BK221"/>
  <c r="J193"/>
  <c r="J163"/>
  <c r="BK113"/>
  <c i="7" r="BK113"/>
  <c r="J95"/>
  <c r="J88"/>
  <c i="6" r="J113"/>
  <c r="BK96"/>
  <c i="5" r="J182"/>
  <c r="J173"/>
  <c r="BK123"/>
  <c r="J109"/>
  <c i="4" r="BK165"/>
  <c r="J123"/>
  <c r="J88"/>
  <c i="3" r="J836"/>
  <c r="BK759"/>
  <c r="J723"/>
  <c r="J641"/>
  <c r="J594"/>
  <c r="BK523"/>
  <c r="J449"/>
  <c r="BK395"/>
  <c r="J310"/>
  <c r="J280"/>
  <c r="BK215"/>
  <c r="J174"/>
  <c r="BK144"/>
  <c r="J113"/>
  <c i="2" r="J677"/>
  <c r="J634"/>
  <c r="BK539"/>
  <c r="J484"/>
  <c r="J450"/>
  <c r="J433"/>
  <c r="J352"/>
  <c r="BK291"/>
  <c r="J184"/>
  <c r="J136"/>
  <c i="3" r="BK327"/>
  <c r="BK186"/>
  <c r="J148"/>
  <c r="BK119"/>
  <c r="J94"/>
  <c i="2" r="J608"/>
  <c r="J526"/>
  <c r="J489"/>
  <c r="J459"/>
  <c r="BK434"/>
  <c r="BK403"/>
  <c r="BK393"/>
  <c r="BK352"/>
  <c r="J232"/>
  <c r="BK179"/>
  <c r="BK125"/>
  <c i="7" l="1" r="T87"/>
  <c i="2" r="BK90"/>
  <c r="J90"/>
  <c r="J61"/>
  <c r="BK272"/>
  <c r="J272"/>
  <c r="J62"/>
  <c r="BK300"/>
  <c r="J300"/>
  <c r="J63"/>
  <c r="BK329"/>
  <c r="J329"/>
  <c r="J64"/>
  <c r="P373"/>
  <c r="T470"/>
  <c r="P725"/>
  <c i="3" r="T90"/>
  <c r="P318"/>
  <c r="R332"/>
  <c r="P557"/>
  <c r="P600"/>
  <c r="R854"/>
  <c i="7" r="BK87"/>
  <c r="J87"/>
  <c r="J61"/>
  <c r="T117"/>
  <c i="2" r="T90"/>
  <c r="R272"/>
  <c r="T300"/>
  <c r="T329"/>
  <c r="R373"/>
  <c r="P470"/>
  <c r="BK725"/>
  <c r="J725"/>
  <c r="J67"/>
  <c i="3" r="R90"/>
  <c r="T305"/>
  <c r="T332"/>
  <c r="T557"/>
  <c r="BK600"/>
  <c r="J600"/>
  <c r="J66"/>
  <c r="BK854"/>
  <c r="J854"/>
  <c r="J67"/>
  <c i="4" r="R92"/>
  <c r="P117"/>
  <c r="R158"/>
  <c r="P179"/>
  <c i="5" r="T92"/>
  <c r="P117"/>
  <c r="BK158"/>
  <c r="J158"/>
  <c r="J64"/>
  <c r="R158"/>
  <c r="BK179"/>
  <c r="J179"/>
  <c r="J65"/>
  <c r="P179"/>
  <c r="R179"/>
  <c i="6" r="BK88"/>
  <c r="J88"/>
  <c r="J61"/>
  <c r="P88"/>
  <c r="R88"/>
  <c r="T88"/>
  <c r="BK116"/>
  <c r="J116"/>
  <c r="J63"/>
  <c r="P116"/>
  <c r="R116"/>
  <c r="T116"/>
  <c r="BK128"/>
  <c r="J128"/>
  <c r="J64"/>
  <c r="P128"/>
  <c r="R128"/>
  <c r="T128"/>
  <c r="BK135"/>
  <c r="J135"/>
  <c r="J65"/>
  <c r="P135"/>
  <c r="R135"/>
  <c r="T135"/>
  <c r="BK146"/>
  <c r="J146"/>
  <c r="J66"/>
  <c r="P146"/>
  <c r="R146"/>
  <c r="T146"/>
  <c i="7" r="R117"/>
  <c r="P117"/>
  <c r="P87"/>
  <c r="P86"/>
  <c r="P85"/>
  <c i="1" r="AU60"/>
  <c i="7" r="BK117"/>
  <c r="J117"/>
  <c r="J64"/>
  <c i="2" r="R90"/>
  <c r="T272"/>
  <c r="R300"/>
  <c r="R329"/>
  <c r="BK373"/>
  <c r="J373"/>
  <c r="J65"/>
  <c r="R470"/>
  <c r="T725"/>
  <c i="3" r="P90"/>
  <c r="P305"/>
  <c r="BK318"/>
  <c r="J318"/>
  <c r="J63"/>
  <c r="P332"/>
  <c r="R557"/>
  <c r="T600"/>
  <c r="P854"/>
  <c i="4" r="BK92"/>
  <c r="J92"/>
  <c r="J62"/>
  <c r="T92"/>
  <c r="R117"/>
  <c r="BK158"/>
  <c r="J158"/>
  <c r="J64"/>
  <c r="T158"/>
  <c r="R179"/>
  <c i="5" r="BK92"/>
  <c r="J92"/>
  <c r="J62"/>
  <c r="R92"/>
  <c r="T117"/>
  <c i="7" r="R87"/>
  <c r="R86"/>
  <c r="R85"/>
  <c i="2" r="P90"/>
  <c r="P272"/>
  <c r="P300"/>
  <c r="P329"/>
  <c r="T373"/>
  <c r="BK470"/>
  <c r="J470"/>
  <c r="J66"/>
  <c r="R725"/>
  <c i="3" r="BK90"/>
  <c r="J90"/>
  <c r="J61"/>
  <c r="BK305"/>
  <c r="J305"/>
  <c r="J62"/>
  <c r="R305"/>
  <c r="R318"/>
  <c r="T318"/>
  <c r="BK332"/>
  <c r="J332"/>
  <c r="J64"/>
  <c r="BK557"/>
  <c r="J557"/>
  <c r="J65"/>
  <c r="R600"/>
  <c r="T854"/>
  <c i="4" r="P92"/>
  <c r="BK117"/>
  <c r="J117"/>
  <c r="J63"/>
  <c r="T117"/>
  <c r="P158"/>
  <c r="BK179"/>
  <c r="J179"/>
  <c r="J65"/>
  <c r="T179"/>
  <c i="5" r="P92"/>
  <c r="BK117"/>
  <c r="J117"/>
  <c r="J63"/>
  <c r="R117"/>
  <c r="P158"/>
  <c r="T158"/>
  <c r="T179"/>
  <c i="2" r="F85"/>
  <c r="BE113"/>
  <c r="BE142"/>
  <c r="BE221"/>
  <c r="BE225"/>
  <c r="BE235"/>
  <c r="BE259"/>
  <c r="BE291"/>
  <c r="BE301"/>
  <c r="BE310"/>
  <c r="BE445"/>
  <c r="BE446"/>
  <c r="BE484"/>
  <c r="BE497"/>
  <c r="BE522"/>
  <c r="BE533"/>
  <c r="BE554"/>
  <c r="BE591"/>
  <c r="BE608"/>
  <c r="BE658"/>
  <c i="3" r="F55"/>
  <c r="BE113"/>
  <c r="BE132"/>
  <c r="BE136"/>
  <c r="BE144"/>
  <c r="BE287"/>
  <c r="BE289"/>
  <c r="BE395"/>
  <c r="BE429"/>
  <c r="BE444"/>
  <c r="BE474"/>
  <c r="BE555"/>
  <c r="BE574"/>
  <c r="BE601"/>
  <c r="BE671"/>
  <c r="BE723"/>
  <c r="BE749"/>
  <c r="BE766"/>
  <c r="BE821"/>
  <c r="BE841"/>
  <c r="BK877"/>
  <c r="J877"/>
  <c r="J68"/>
  <c i="4" r="J52"/>
  <c r="BE93"/>
  <c r="BE109"/>
  <c r="BE135"/>
  <c r="BE165"/>
  <c r="BE173"/>
  <c r="BE182"/>
  <c i="7" r="BK124"/>
  <c r="J124"/>
  <c r="J65"/>
  <c i="2" r="J52"/>
  <c r="BE91"/>
  <c r="BE102"/>
  <c r="BE125"/>
  <c r="BE136"/>
  <c r="BE171"/>
  <c r="BE193"/>
  <c r="BE219"/>
  <c r="BE232"/>
  <c r="BE261"/>
  <c r="BE273"/>
  <c r="BE362"/>
  <c r="BE382"/>
  <c r="BE391"/>
  <c r="BE398"/>
  <c r="BE415"/>
  <c r="BE416"/>
  <c r="BE424"/>
  <c r="BE434"/>
  <c r="BE459"/>
  <c r="BE489"/>
  <c r="BE492"/>
  <c r="BE508"/>
  <c r="BE527"/>
  <c r="BE548"/>
  <c r="BE564"/>
  <c r="BE610"/>
  <c r="BE677"/>
  <c r="BE697"/>
  <c r="BE707"/>
  <c r="BE712"/>
  <c r="BE721"/>
  <c r="BK750"/>
  <c r="J750"/>
  <c r="J68"/>
  <c i="3" r="BE91"/>
  <c r="BE108"/>
  <c r="BE116"/>
  <c r="BE122"/>
  <c r="BE128"/>
  <c r="BE186"/>
  <c r="BE190"/>
  <c r="BE198"/>
  <c r="BE294"/>
  <c r="BE296"/>
  <c r="BE327"/>
  <c r="BE328"/>
  <c r="BE333"/>
  <c r="BE464"/>
  <c r="BE504"/>
  <c r="BE542"/>
  <c r="BE562"/>
  <c r="BE573"/>
  <c r="BE578"/>
  <c r="BE583"/>
  <c r="BE584"/>
  <c r="BE588"/>
  <c r="BE589"/>
  <c r="BE593"/>
  <c r="BE594"/>
  <c r="BE599"/>
  <c r="BE611"/>
  <c r="BE622"/>
  <c r="BE627"/>
  <c r="BE637"/>
  <c r="BE638"/>
  <c r="BE639"/>
  <c r="BE641"/>
  <c r="BE673"/>
  <c r="BE683"/>
  <c r="BE783"/>
  <c i="4" r="F55"/>
  <c r="BE123"/>
  <c r="BE144"/>
  <c r="BE148"/>
  <c r="BE177"/>
  <c r="BE180"/>
  <c i="5" r="J52"/>
  <c r="F55"/>
  <c r="BE123"/>
  <c r="BE144"/>
  <c r="BE152"/>
  <c r="BE180"/>
  <c r="BE182"/>
  <c r="BK87"/>
  <c r="BK86"/>
  <c r="J86"/>
  <c r="J60"/>
  <c i="6" r="E48"/>
  <c r="J80"/>
  <c r="BE89"/>
  <c r="BE92"/>
  <c r="BE99"/>
  <c r="BE108"/>
  <c r="BE113"/>
  <c r="BE151"/>
  <c r="BK112"/>
  <c r="J112"/>
  <c r="J62"/>
  <c i="7" r="E48"/>
  <c r="J52"/>
  <c r="F55"/>
  <c r="BE88"/>
  <c r="BE95"/>
  <c r="BE98"/>
  <c r="BE109"/>
  <c r="BE118"/>
  <c r="BE121"/>
  <c r="BE125"/>
  <c i="2" r="E48"/>
  <c r="BE119"/>
  <c r="BE163"/>
  <c r="BE184"/>
  <c r="BE200"/>
  <c r="BE250"/>
  <c r="BE282"/>
  <c r="BE319"/>
  <c r="BE320"/>
  <c r="BE330"/>
  <c r="BE341"/>
  <c r="BE374"/>
  <c r="BE378"/>
  <c r="BE393"/>
  <c r="BE397"/>
  <c r="BE403"/>
  <c r="BE425"/>
  <c r="BE433"/>
  <c r="BE440"/>
  <c r="BE460"/>
  <c r="BE461"/>
  <c r="BE503"/>
  <c r="BE523"/>
  <c r="BE524"/>
  <c r="BE526"/>
  <c r="BE539"/>
  <c r="BE559"/>
  <c r="BE687"/>
  <c r="BE717"/>
  <c r="BE726"/>
  <c r="BE732"/>
  <c r="BE739"/>
  <c r="BE751"/>
  <c i="3" r="J52"/>
  <c r="BE101"/>
  <c r="BE148"/>
  <c r="BE156"/>
  <c r="BE163"/>
  <c r="BE170"/>
  <c r="BE174"/>
  <c r="BE215"/>
  <c r="BE217"/>
  <c r="BE306"/>
  <c r="BE310"/>
  <c r="BE516"/>
  <c r="BE558"/>
  <c r="BE564"/>
  <c r="BE642"/>
  <c r="BE649"/>
  <c r="BE654"/>
  <c r="BE665"/>
  <c r="BE715"/>
  <c r="BE731"/>
  <c r="BE740"/>
  <c r="BE773"/>
  <c r="BE784"/>
  <c r="BE791"/>
  <c r="BE846"/>
  <c r="BE850"/>
  <c r="BE855"/>
  <c r="BE860"/>
  <c r="BE866"/>
  <c r="BE878"/>
  <c i="4" r="E75"/>
  <c r="BE99"/>
  <c r="BE104"/>
  <c r="BE118"/>
  <c r="BE129"/>
  <c r="BE152"/>
  <c i="5" r="E48"/>
  <c r="BE93"/>
  <c r="BE118"/>
  <c r="BE129"/>
  <c r="BE165"/>
  <c r="BE173"/>
  <c r="BE175"/>
  <c i="6" r="BE139"/>
  <c r="BE142"/>
  <c r="BE147"/>
  <c i="7" r="BE92"/>
  <c r="BE104"/>
  <c r="BE113"/>
  <c r="BK108"/>
  <c r="J108"/>
  <c r="J62"/>
  <c r="BK112"/>
  <c r="J112"/>
  <c r="J63"/>
  <c i="2" r="BE154"/>
  <c r="BE179"/>
  <c r="BE207"/>
  <c r="BE352"/>
  <c r="BE402"/>
  <c r="BE407"/>
  <c r="BE441"/>
  <c r="BE450"/>
  <c r="BE471"/>
  <c r="BE500"/>
  <c r="BE572"/>
  <c r="BE577"/>
  <c r="BE589"/>
  <c r="BE634"/>
  <c r="BE646"/>
  <c r="BE671"/>
  <c i="3" r="E48"/>
  <c r="BE94"/>
  <c r="BE119"/>
  <c r="BE140"/>
  <c r="BE178"/>
  <c r="BE182"/>
  <c r="BE204"/>
  <c r="BE211"/>
  <c r="BE273"/>
  <c r="BE280"/>
  <c r="BE300"/>
  <c r="BE314"/>
  <c r="BE319"/>
  <c r="BE323"/>
  <c r="BE368"/>
  <c r="BE414"/>
  <c r="BE424"/>
  <c r="BE449"/>
  <c r="BE489"/>
  <c r="BE509"/>
  <c r="BE521"/>
  <c r="BE523"/>
  <c r="BE533"/>
  <c r="BE547"/>
  <c r="BE568"/>
  <c r="BE569"/>
  <c r="BE579"/>
  <c r="BE598"/>
  <c r="BE614"/>
  <c r="BE619"/>
  <c r="BE661"/>
  <c r="BE663"/>
  <c r="BE681"/>
  <c r="BE759"/>
  <c r="BE806"/>
  <c r="BE836"/>
  <c i="4" r="BE88"/>
  <c r="BE113"/>
  <c r="BE159"/>
  <c r="BK87"/>
  <c r="J87"/>
  <c r="J61"/>
  <c i="5" r="BE88"/>
  <c r="BE99"/>
  <c r="BE104"/>
  <c r="BE109"/>
  <c r="BE113"/>
  <c r="BE135"/>
  <c r="BE148"/>
  <c r="BE159"/>
  <c i="6" r="F55"/>
  <c r="BE96"/>
  <c r="BE102"/>
  <c r="BE117"/>
  <c r="BE122"/>
  <c r="BE126"/>
  <c r="BE129"/>
  <c r="BE132"/>
  <c r="BE136"/>
  <c i="3" r="J34"/>
  <c i="1" r="AW56"/>
  <c i="3" r="F34"/>
  <c i="1" r="BA56"/>
  <c i="6" r="F35"/>
  <c i="1" r="BB59"/>
  <c i="3" r="F36"/>
  <c i="1" r="BC56"/>
  <c i="7" r="F37"/>
  <c i="1" r="BD60"/>
  <c i="7" r="F36"/>
  <c i="1" r="BC60"/>
  <c i="4" r="F37"/>
  <c i="1" r="BD57"/>
  <c i="4" r="F34"/>
  <c i="1" r="BA57"/>
  <c i="7" r="J34"/>
  <c i="1" r="AW60"/>
  <c i="2" r="F34"/>
  <c i="1" r="BA55"/>
  <c i="5" r="F35"/>
  <c i="1" r="BB58"/>
  <c i="4" r="F36"/>
  <c i="1" r="BC57"/>
  <c i="4" r="J34"/>
  <c i="1" r="AW57"/>
  <c i="6" r="F34"/>
  <c i="1" r="BA59"/>
  <c i="5" r="F34"/>
  <c i="1" r="BA58"/>
  <c i="6" r="F36"/>
  <c i="1" r="BC59"/>
  <c i="6" r="J34"/>
  <c i="1" r="AW59"/>
  <c i="7" r="F35"/>
  <c i="1" r="BB60"/>
  <c i="4" r="F35"/>
  <c i="1" r="BB57"/>
  <c i="5" r="J34"/>
  <c i="1" r="AW58"/>
  <c i="7" r="F34"/>
  <c i="1" r="BA60"/>
  <c i="2" r="J34"/>
  <c i="1" r="AW55"/>
  <c i="2" r="F35"/>
  <c i="1" r="BB55"/>
  <c i="5" r="F37"/>
  <c i="1" r="BD58"/>
  <c i="2" r="F36"/>
  <c i="1" r="BC55"/>
  <c i="2" r="F37"/>
  <c i="1" r="BD55"/>
  <c i="5" r="F36"/>
  <c i="1" r="BC58"/>
  <c i="3" r="F37"/>
  <c i="1" r="BD56"/>
  <c i="6" r="F37"/>
  <c i="1" r="BD59"/>
  <c i="3" r="F35"/>
  <c i="1" r="BB56"/>
  <c i="5" l="1" r="P86"/>
  <c r="P85"/>
  <c i="1" r="AU58"/>
  <c i="4" r="P86"/>
  <c r="P85"/>
  <c i="1" r="AU57"/>
  <c i="5" r="T86"/>
  <c r="T85"/>
  <c i="4" r="R86"/>
  <c r="R85"/>
  <c r="T86"/>
  <c r="T85"/>
  <c i="5" r="R86"/>
  <c r="R85"/>
  <c i="2" r="T89"/>
  <c r="T88"/>
  <c r="P89"/>
  <c r="P88"/>
  <c i="1" r="AU55"/>
  <c i="3" r="P89"/>
  <c r="P88"/>
  <c i="1" r="AU56"/>
  <c i="3" r="R89"/>
  <c r="R88"/>
  <c r="T89"/>
  <c r="T88"/>
  <c i="7" r="T86"/>
  <c r="T85"/>
  <c i="2" r="R89"/>
  <c r="R88"/>
  <c i="6" r="R87"/>
  <c r="R86"/>
  <c r="T87"/>
  <c r="T86"/>
  <c r="P87"/>
  <c r="P86"/>
  <c i="1" r="AU59"/>
  <c i="2" r="BK89"/>
  <c r="J89"/>
  <c r="J60"/>
  <c i="7" r="BK86"/>
  <c r="J86"/>
  <c r="J60"/>
  <c i="3" r="BK89"/>
  <c r="J89"/>
  <c r="J60"/>
  <c i="4" r="BK86"/>
  <c r="BK85"/>
  <c r="J85"/>
  <c r="J59"/>
  <c i="5" r="J87"/>
  <c r="J61"/>
  <c i="6" r="BK87"/>
  <c r="J87"/>
  <c r="J60"/>
  <c i="5" r="BK85"/>
  <c r="J85"/>
  <c r="J59"/>
  <c i="6" r="F33"/>
  <c i="1" r="AZ59"/>
  <c i="3" r="F33"/>
  <c i="1" r="AZ56"/>
  <c r="BC54"/>
  <c r="AY54"/>
  <c i="7" r="J33"/>
  <c i="1" r="AV60"/>
  <c r="AT60"/>
  <c r="BB54"/>
  <c r="W31"/>
  <c r="BD54"/>
  <c r="W33"/>
  <c i="4" r="F33"/>
  <c i="1" r="AZ57"/>
  <c i="6" r="J33"/>
  <c i="1" r="AV59"/>
  <c r="AT59"/>
  <c i="7" r="F33"/>
  <c i="1" r="AZ60"/>
  <c r="BA54"/>
  <c r="W30"/>
  <c i="5" r="F33"/>
  <c i="1" r="AZ58"/>
  <c i="2" r="J33"/>
  <c i="1" r="AV55"/>
  <c r="AT55"/>
  <c i="4" r="J33"/>
  <c i="1" r="AV57"/>
  <c r="AT57"/>
  <c i="5" r="J33"/>
  <c i="1" r="AV58"/>
  <c r="AT58"/>
  <c i="2" r="F33"/>
  <c i="1" r="AZ55"/>
  <c i="3" r="J33"/>
  <c i="1" r="AV56"/>
  <c r="AT56"/>
  <c i="3" l="1" r="BK88"/>
  <c r="J88"/>
  <c i="7" r="BK85"/>
  <c r="J85"/>
  <c r="J59"/>
  <c i="2" r="BK88"/>
  <c r="J88"/>
  <c i="6" r="BK86"/>
  <c r="J86"/>
  <c r="J59"/>
  <c i="4" r="J86"/>
  <c r="J60"/>
  <c i="1" r="AU54"/>
  <c i="5" r="J30"/>
  <c i="1" r="AG58"/>
  <c r="AN58"/>
  <c r="AX54"/>
  <c r="W32"/>
  <c i="2" r="J30"/>
  <c i="1" r="AG55"/>
  <c r="AN55"/>
  <c r="AW54"/>
  <c r="AK30"/>
  <c r="AZ54"/>
  <c r="AV54"/>
  <c r="AK29"/>
  <c i="4" r="J30"/>
  <c i="1" r="AG57"/>
  <c r="AN57"/>
  <c i="3" r="J30"/>
  <c i="1" r="AG56"/>
  <c r="AN56"/>
  <c i="2" l="1" r="J59"/>
  <c i="4" r="J39"/>
  <c i="3" r="J39"/>
  <c i="5" r="J39"/>
  <c i="3" r="J59"/>
  <c i="2" r="J39"/>
  <c i="6" r="J30"/>
  <c i="1" r="AG59"/>
  <c r="AN59"/>
  <c r="W29"/>
  <c r="AT54"/>
  <c i="7" r="J30"/>
  <c i="1" r="AG60"/>
  <c r="AN60"/>
  <c i="6" l="1" r="J39"/>
  <c i="7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<sst xmlns="http://schemas.openxmlformats.org/spreadsheetml/2006/main">
  <si>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</si>
  <si>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</si>
  <si>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</si>
  <si>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</si>
  <si>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</si>
  <si>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{01bd8ae7-28b5-414c-8f9e-e911395948b5}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</si>
  <si>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</si>
  <si>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</si>
  <si>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</si>
  <si>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</si>
  <si>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</si>
  <si>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</si>
  <si>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</si>
  <si>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</si>
  <si>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2025_12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</si>
  <si>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</si>
  <si>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</si>
  <si>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III/1921 A III/1923 CHODSKÁ LHOTA</t>
  </si>
  <si>
    <t>KSO:</t>
  </si>
  <si>
    <t/>
  </si>
  <si>
    <t>CC-CZ:</t>
  </si>
  <si>
    <t>Místo:</t>
  </si>
  <si>
    <t>Chodská Lhota</t>
  </si>
  <si>
    <t>Datum:</t>
  </si>
  <si>
    <t>12. 11. 2025</t>
  </si>
  <si>
    <t>Zadavatel:</t>
  </si>
  <si>
    <t>IČ:</t>
  </si>
  <si>
    <t>SÚS Plzeňského kraje, p.o., Obec Chodská Lhota</t>
  </si>
  <si>
    <t>DIČ:</t>
  </si>
  <si>
    <t>Účastník:</t>
  </si>
  <si>
    <t>Vyplň údaj</t>
  </si>
  <si>
    <t>Projektant:</t>
  </si>
  <si>
    <t>12285447</t>
  </si>
  <si>
    <t>Ing. Jaroslav Rojt</t>
  </si>
  <si>
    <t>True</t>
  </si>
  <si>
    <t>Zpracovatel:</t>
  </si>
  <si>
    <t>Jan Leinhäupel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</si>
  <si>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</si>
  <si>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</si>
  <si>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</si>
  <si>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</si>
  <si>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</si>
  <si>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</si>
  <si>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</si>
  <si>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</si>
  <si>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</si>
  <si>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</si>
  <si>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</si>
  <si>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</si>
  <si>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</si>
  <si>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</si>
  <si>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</si>
  <si>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</si>
  <si>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</si>
  <si>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</si>
  <si>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</si>
  <si>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</si>
  <si>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</si>
  <si>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</si>
  <si>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</si>
  <si>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</si>
  <si>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</si>
  <si>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</si>
  <si>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</si>
  <si>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</si>
  <si>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</si>
  <si>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</si>
  <si>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</si>
  <si>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</si>
  <si>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</si>
  <si>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</si>
  <si>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</si>
  <si>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</si>
  <si>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</si>
  <si>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</si>
  <si>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</si>
  <si>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</si>
  <si>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</si>
  <si>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</si>
  <si>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Komunikace</t>
  </si>
  <si>
    <t>STA</t>
  </si>
  <si>
    <t>1</t>
  </si>
  <si>
    <t>{6922d810-82ab-43df-b64b-e6729ee35537}</t>
  </si>
  <si>
    <t>822 24 73</t>
  </si>
  <si>
    <t>2</t>
  </si>
  <si>
    <t>102</t>
  </si>
  <si>
    <t>Chodníky a parkovací plochy</t>
  </si>
  <si>
    <t>{79ddfe70-5f63-43fd-bc9c-cb5e73f3d4b9}</t>
  </si>
  <si>
    <t>822 55 76</t>
  </si>
  <si>
    <t>103</t>
  </si>
  <si>
    <t>Oprava objízdných tras - silnice III/1921</t>
  </si>
  <si>
    <t>{90661300-4b1b-4f46-bb8d-c0207d64abec}</t>
  </si>
  <si>
    <t>822 24 72</t>
  </si>
  <si>
    <t>104</t>
  </si>
  <si>
    <t>Oprava objízdných tras - silnice III/1922</t>
  </si>
  <si>
    <t>{759a1deb-7b93-4a9a-8fa9-42bbecec3147}</t>
  </si>
  <si>
    <t>901</t>
  </si>
  <si>
    <t>VRN SÚS Plzeňského kraje p.o.</t>
  </si>
  <si>
    <t>{9d3506cc-3a59-4b92-8b02-3486d64971a8}</t>
  </si>
  <si>
    <t>902</t>
  </si>
  <si>
    <t>VRN Obec Chodská Lhota</t>
  </si>
  <si>
    <t>{d46fa02c-4841-42b5-aeeb-b2caa56ac522}</t>
  </si>
  <si>
    <t>KRYCÍ LIST SOUPISU PRACÍ</t>
  </si>
  <si>
    <t>Objekt:</t>
  </si>
  <si>
    <t>101 - Komunikace</t>
  </si>
  <si>
    <t>SÚS Plzeňského kraje, p.o.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</si>
  <si>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</si>
  <si>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</si>
  <si>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</si>
  <si>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</si>
  <si>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</si>
  <si>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</si>
  <si>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</si>
  <si>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</si>
  <si>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</si>
  <si>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</si>
  <si>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</si>
  <si>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</si>
  <si>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</si>
  <si>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</si>
  <si>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</si>
  <si>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</si>
  <si>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</si>
  <si>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</si>
  <si>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</si>
  <si>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</si>
  <si>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</si>
  <si>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</si>
  <si>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</si>
  <si>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</si>
  <si>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</si>
  <si>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</si>
  <si>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</si>
  <si>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</si>
  <si>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</si>
  <si>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</si>
  <si>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</si>
  <si>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113107226</t>
  </si>
  <si>
    <t>Odstranění podkladů nebo krytů strojně plochy jednotlivě přes 200 m2 s přemístěním hmot na skládku na vzdálenost do 20 m nebo s naložením na dopravní prostředek z kameniva hrubého drceného se štětem, o tl. vrstvy přes 250 do 450 mm</t>
  </si>
  <si>
    <t>m2</t>
  </si>
  <si>
    <t>CS ÚRS 2026 01</t>
  </si>
  <si>
    <t>4</t>
  </si>
  <si>
    <t>-537683779</t>
  </si>
  <si>
    <t>Online PSC</t>
  </si>
  <si>
    <t>https://podminky.urs.cz/item/CS_URS_2026_01/113107226</t>
  </si>
  <si>
    <t>VV</t>
  </si>
  <si>
    <t>"KOMUNIKACE"</t>
  </si>
  <si>
    <t>"VĚTEV A"</t>
  </si>
  <si>
    <t>"km 0,000 00 - 1,065 15" 5970</t>
  </si>
  <si>
    <t>"VĚTEV B"</t>
  </si>
  <si>
    <t>"km 0,002 65 - 0,088 57" 685</t>
  </si>
  <si>
    <t>"KŘIŽOVATKA"</t>
  </si>
  <si>
    <t>"km 0,131 20 P" 620</t>
  </si>
  <si>
    <t>Součet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</si>
  <si>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</si>
  <si>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</si>
  <si>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-983907380</t>
  </si>
  <si>
    <t>https://podminky.urs.cz/item/CS_URS_2026_01/113107242</t>
  </si>
  <si>
    <t>3</t>
  </si>
  <si>
    <t>113107330</t>
  </si>
  <si>
    <t>Odstranění podkladů nebo krytů strojně plochy jednotlivě do 50 m2 s přemístěním hmot na skládku na vzdálenost do 3 m nebo s naložením na dopravní prostředek z betonu prostého, o tl. vrstvy do 100 mm</t>
  </si>
  <si>
    <t>-528607552</t>
  </si>
  <si>
    <t>https://podminky.urs.cz/item/CS_URS_2026_01/113107330</t>
  </si>
  <si>
    <t>"stáv. beton. žlab v trase"</t>
  </si>
  <si>
    <t>"VĚTEV A" 319*0,6</t>
  </si>
  <si>
    <t>"VĚTEV B" 33*0,6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</si>
  <si>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</si>
  <si>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</si>
  <si>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</si>
  <si>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1837446523</t>
  </si>
  <si>
    <t>https://podminky.urs.cz/item/CS_URS_2026_01/113202111</t>
  </si>
  <si>
    <t>"stáv. sil. obrubníky v trase"</t>
  </si>
  <si>
    <t>"VĚTEV A" 175</t>
  </si>
  <si>
    <t>"VĚTEV B" 54</t>
  </si>
  <si>
    <t>5</t>
  </si>
  <si>
    <t>122452203</t>
  </si>
  <si>
    <t>Odkopávky a prokopávky nezapažené pro silnice a dálnice strojně v hornině třídy těžitelnosti II do 100 m3</t>
  </si>
  <si>
    <t>m3</t>
  </si>
  <si>
    <t>1195444406</t>
  </si>
  <si>
    <t>https://podminky.urs.cz/item/CS_URS_2026_01/122452203</t>
  </si>
  <si>
    <t>"pro novou konstrukci komunikace"</t>
  </si>
  <si>
    <t>"km 0,002 65 - 0,088 57" 85</t>
  </si>
  <si>
    <t>"km 0,131 20 P" 98</t>
  </si>
  <si>
    <t>"(určeno z příčných řezů)"</t>
  </si>
  <si>
    <t>6</t>
  </si>
  <si>
    <t>122452205</t>
  </si>
  <si>
    <t>Odkopávky a prokopávky nezapažené pro silnice a dálnice strojně v hornině třídy těžitelnosti II přes 500 do 1 000 m3</t>
  </si>
  <si>
    <t>1599691171</t>
  </si>
  <si>
    <t>https://podminky.urs.cz/item/CS_URS_2026_01/122452205</t>
  </si>
  <si>
    <t>"km 0,000 00 - 1,065 15" 970</t>
  </si>
  <si>
    <t>7</t>
  </si>
  <si>
    <t>122452206</t>
  </si>
  <si>
    <t>Odkopávky a prokopávky nezapažené pro silnice a dálnice strojně v hornině třídy těžitelnosti II přes 1 000 do 5 000 m3</t>
  </si>
  <si>
    <t>1051184004</t>
  </si>
  <si>
    <t>https://podminky.urs.cz/item/CS_URS_2026_01/122452206</t>
  </si>
  <si>
    <t>"sanace podkladních zemin aktivní zóny v tl. 0,3 m"</t>
  </si>
  <si>
    <t>"VĚTEV A - počítána 1/2 plochy komunikace)"</t>
  </si>
  <si>
    <t>"km 0,000 00 - 1,065 15" (6470/2)*0,3</t>
  </si>
  <si>
    <t>"km 0,002 65 - 0,088 57" 570*0,3</t>
  </si>
  <si>
    <t>"km 0,131 20 P" 680*0,3</t>
  </si>
  <si>
    <t>8</t>
  </si>
  <si>
    <t>131351100</t>
  </si>
  <si>
    <t>Hloubení nezapažených jam a zářezů strojně s urovnáním dna do předepsaného profilu a spádu v hornině třídy těžitelnosti II skupiny 4 do 20 m3</t>
  </si>
  <si>
    <t>332076722</t>
  </si>
  <si>
    <t>https://podminky.urs.cz/item/CS_URS_2026_01/131351100</t>
  </si>
  <si>
    <t>"ULIČNÍ VPUSTI"</t>
  </si>
  <si>
    <t>"VĚTEV A" 1,5*1,5*1,2*38</t>
  </si>
  <si>
    <t>"VĚTEV B" 1,5*1,5*1,2*2</t>
  </si>
  <si>
    <t>"VĚTEV A" 1,5*1,5*1,2*3</t>
  </si>
  <si>
    <t>9</t>
  </si>
  <si>
    <t>132351101</t>
  </si>
  <si>
    <t>Hloubení nezapažených rýh šířky do 800 mm strojně s urovnáním dna do předepsaného profilu a spádu v hornině třídy těžitelnosti II skupiny 4 do 20 m3</t>
  </si>
  <si>
    <t>-1337025342</t>
  </si>
  <si>
    <t>https://podminky.urs.cz/item/CS_URS_2026_01/132351101</t>
  </si>
  <si>
    <t>"pro podélnou drenáž"</t>
  </si>
  <si>
    <t>"km 0,000 00 - 0,053 93 P" 0,5*0,5*54</t>
  </si>
  <si>
    <t>"km 0,087 91 - 0,113 07 P" 0,5*0,5*25</t>
  </si>
  <si>
    <t>"km 0,131 20 P" 0,5*0,5*46</t>
  </si>
  <si>
    <t>10</t>
  </si>
  <si>
    <t>132351102</t>
  </si>
  <si>
    <t>Hloubení nezapažených rýh šířky do 800 mm strojně s urovnáním dna do předepsaného profilu a spádu v hornině třídy těžitelnosti II skupiny 4 přes 20 do 50 m3</t>
  </si>
  <si>
    <t>-960056980</t>
  </si>
  <si>
    <t>https://podminky.urs.cz/item/CS_URS_2026_01/132351102</t>
  </si>
  <si>
    <t>"VĚTEV B" 0,5*0,5*88</t>
  </si>
  <si>
    <t>"VĚTEV A" 0,5*0,5*150</t>
  </si>
  <si>
    <t>11</t>
  </si>
  <si>
    <t>132351104</t>
  </si>
  <si>
    <t>Hloubení nezapažených rýh šířky do 800 mm strojně s urovnáním dna do předepsaného profilu a spádu v hornině třídy těžitelnosti II skupiny 4 přes 100 m3</t>
  </si>
  <si>
    <t>-1201396101</t>
  </si>
  <si>
    <t>https://podminky.urs.cz/item/CS_URS_2026_01/132351104</t>
  </si>
  <si>
    <t>"VĚTEV A" 0,5*0,5*1293</t>
  </si>
  <si>
    <t>132351251</t>
  </si>
  <si>
    <t>Hloubení nezapažených rýh šířky přes 800 do 2 000 mm strojně s urovnáním dna do předepsaného profilu a spádu v hornině třídy těžitelnosti II skupiny 4 do 20 m3</t>
  </si>
  <si>
    <t>470718571</t>
  </si>
  <si>
    <t>https://podminky.urs.cz/item/CS_URS_2026_01/132351251</t>
  </si>
  <si>
    <t>"pro přípojky uličních vpustí"</t>
  </si>
  <si>
    <t>"VĚTEV A" 0,8*1*177,5</t>
  </si>
  <si>
    <t>"VĚTEV B" 0,8*1*4,5</t>
  </si>
  <si>
    <t>"VĚTEV A" 0,8*1*8</t>
  </si>
  <si>
    <t>13</t>
  </si>
  <si>
    <t>162351124</t>
  </si>
  <si>
    <t>Vodorovné přemístění výkopku nebo sypaniny po suchu na obvyklém dopravním prostředku, bez naložení výkopku, avšak se složením bez rozhrnutí z horniny třídy těžitelnosti II skupiny 4 a 5 na vzdálenost přes 500 do 1 000 m</t>
  </si>
  <si>
    <t>-1917513183</t>
  </si>
  <si>
    <t>https://podminky.urs.cz/item/CS_URS_2026_01/162351124</t>
  </si>
  <si>
    <t>"zemina na dočasnou skládku a zpět"</t>
  </si>
  <si>
    <t>"pro obsyp UV" 21,5*2</t>
  </si>
  <si>
    <t>"pro zásyp rýh" 47,5*2</t>
  </si>
  <si>
    <t>"pro terénní úpravy" 75*2</t>
  </si>
  <si>
    <t>14</t>
  </si>
  <si>
    <t>167151102</t>
  </si>
  <si>
    <t>Nakládání, skládání a překládání neulehlého výkopku nebo sypaniny strojně nakládání, množství do 100 m3, z horniny třídy těžitelnosti II, skupiny 4 a 5</t>
  </si>
  <si>
    <t>-298858159</t>
  </si>
  <si>
    <t>https://podminky.urs.cz/item/CS_URS_2026_01/167151102</t>
  </si>
  <si>
    <t>"zemina z dočasné skládky zpět"</t>
  </si>
  <si>
    <t>"pro obsyp UV" 21,5</t>
  </si>
  <si>
    <t>"pro zásyp rýh" 47,5</t>
  </si>
  <si>
    <t>"pro terénní úpravy" 75</t>
  </si>
  <si>
    <t>15</t>
  </si>
  <si>
    <t>171152121</t>
  </si>
  <si>
    <t>Uložení sypaniny do zhutněných násypů pro silnice, dálnice a letiště s rozprostřením sypaniny ve vrstvách, s hrubým urovnáním a uzavřením povrchu násypu z hornin nesoudržných kamenitých</t>
  </si>
  <si>
    <t>-1984111819</t>
  </si>
  <si>
    <t>https://podminky.urs.cz/item/CS_URS_2026_01/171152121</t>
  </si>
  <si>
    <t>16</t>
  </si>
  <si>
    <t>M</t>
  </si>
  <si>
    <t>58380652</t>
  </si>
  <si>
    <t>kámen lomový neupravený tříděný frakce 0/250</t>
  </si>
  <si>
    <t>t</t>
  </si>
  <si>
    <t>-1455949314</t>
  </si>
  <si>
    <t>1345,5*2,2 'Přepočtené koeficientem množství</t>
  </si>
  <si>
    <t>17</t>
  </si>
  <si>
    <t>171203111</t>
  </si>
  <si>
    <t>Uložení výkopku bez zhutnění s hrubým rozhrnutím v rovině nebo na svahu do 1:5</t>
  </si>
  <si>
    <t>-381319208</t>
  </si>
  <si>
    <t>https://podminky.urs.cz/item/CS_URS_2026_01/171203111</t>
  </si>
  <si>
    <t>"kolem obrub, hrubé terénní úpravy" 75</t>
  </si>
  <si>
    <t>"(předpoklad)"</t>
  </si>
  <si>
    <t>18</t>
  </si>
  <si>
    <t>171209.R</t>
  </si>
  <si>
    <t>Vodorovné přemístění výkopku nebo sypaniny, bez naložení, ale se složením, uložením na skládku s hrubým urovnáním a případným poplatkem za skládku, dle možností zhotovitele</t>
  </si>
  <si>
    <t>2116492383</t>
  </si>
  <si>
    <t>"odvoz výkopku zeminy - přebytečná a nevhodná zemina"</t>
  </si>
  <si>
    <t>"celkem natěženo zeminy" 183+970+1345,5+116+31,5+59,5+323+152</t>
  </si>
  <si>
    <t>"pro obsyp UV" -21,5</t>
  </si>
  <si>
    <t>"pro zásyp rýh" -47,5</t>
  </si>
  <si>
    <t>"pro terénní úpravy" -75</t>
  </si>
  <si>
    <t>19</t>
  </si>
  <si>
    <t>171251201</t>
  </si>
  <si>
    <t>Uložení sypaniny na skládky nebo meziskládky bez hutnění s upravením uložené sypaniny do předepsaného tvaru</t>
  </si>
  <si>
    <t>88783234</t>
  </si>
  <si>
    <t>https://podminky.urs.cz/item/CS_URS_2026_01/171251201</t>
  </si>
  <si>
    <t>"zemina dočasná" 144</t>
  </si>
  <si>
    <t>20</t>
  </si>
  <si>
    <t>174151101</t>
  </si>
  <si>
    <t>Zásyp sypaninou z jakékoliv horniny strojně s uložením výkopku ve vrstvách se zhutněním jam, šachet, rýh nebo kolem objektů v těchto vykopávkách</t>
  </si>
  <si>
    <t>1968587387</t>
  </si>
  <si>
    <t>https://podminky.urs.cz/item/CS_URS_2026_01/174151101</t>
  </si>
  <si>
    <t>"kolem UV, se zhutněním"</t>
  </si>
  <si>
    <t>"VĚTEV A" 38*0,5</t>
  </si>
  <si>
    <t>"VĚTEV B" 2*0,5</t>
  </si>
  <si>
    <t>"VĚTEV A" 3*0,5</t>
  </si>
  <si>
    <t>"kolem přípojek UV, se zhutněním"</t>
  </si>
  <si>
    <t>"VĚTEV A" 177,5*0,25</t>
  </si>
  <si>
    <t>"VĚTEV B" 4,5*0,25</t>
  </si>
  <si>
    <t>"VĚTEV A" 8*0,25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</si>
  <si>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</si>
  <si>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</si>
  <si>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390355132</t>
  </si>
  <si>
    <t>https://podminky.urs.cz/item/CS_URS_2026_01/175151101</t>
  </si>
  <si>
    <t>"VĚTEV A" 177,5*0,4</t>
  </si>
  <si>
    <t>"VĚTEV B" 4,5*0,4</t>
  </si>
  <si>
    <t>"VĚTEV A" 8*0,4</t>
  </si>
  <si>
    <t>22</t>
  </si>
  <si>
    <t>58331200</t>
  </si>
  <si>
    <t>štěrkopísek netříděný</t>
  </si>
  <si>
    <t>-2055752481</t>
  </si>
  <si>
    <t>76*2 'Přepočtené koeficientem množství</t>
  </si>
  <si>
    <t>23</t>
  </si>
  <si>
    <t>181152302</t>
  </si>
  <si>
    <t>Úprava pláně na stavbách silnic a dálnic strojně v zářezech mimo skalních se zhutněním</t>
  </si>
  <si>
    <t>-1655008070</t>
  </si>
  <si>
    <t>https://podminky.urs.cz/item/CS_URS_2026_01/181152302</t>
  </si>
  <si>
    <t>"km 0,000 00 - 1,065 15" 6470</t>
  </si>
  <si>
    <t>"km 0,002 65 - 0,088 57" 570</t>
  </si>
  <si>
    <t>"km 0,131 20 P" 680</t>
  </si>
  <si>
    <t>Zakládání</t>
  </si>
  <si>
    <t>24</t>
  </si>
  <si>
    <t>211561111</t>
  </si>
  <si>
    <t>Výplň kamenivem do rýh odvodňovacích žeber nebo trativodů bez zhutnění, s úpravou povrchu výplně kamenivem hrubým drceným frakce 8 až 32 mm</t>
  </si>
  <si>
    <t>2114912374</t>
  </si>
  <si>
    <t>https://podminky.urs.cz/item/CS_URS_2026_01/211561111</t>
  </si>
  <si>
    <t>"OBSYP PODÉLNÉ DRENÁŽE"</t>
  </si>
  <si>
    <t>"VĚTEV A" 0,4*0,3*1293</t>
  </si>
  <si>
    <t>"VĚTEV B" 0,4*0,3*88</t>
  </si>
  <si>
    <t>"VĚTEV A" 0,4*0,3*150</t>
  </si>
  <si>
    <t>25</t>
  </si>
  <si>
    <t>212572111</t>
  </si>
  <si>
    <t>Lože pro trativody ze štěrkopísku tříděného</t>
  </si>
  <si>
    <t>819941963</t>
  </si>
  <si>
    <t>https://podminky.urs.cz/item/CS_URS_2026_01/212572111</t>
  </si>
  <si>
    <t>"PODÉLNÁ DRENÁŽ"</t>
  </si>
  <si>
    <t>"VĚTEV A" 0,4*0,06*1293</t>
  </si>
  <si>
    <t>"VĚTEV B" 0,4*0,06*88</t>
  </si>
  <si>
    <t>"VĚTEV A" 0,4*0,06*150</t>
  </si>
  <si>
    <t>26</t>
  </si>
  <si>
    <t>212755214</t>
  </si>
  <si>
    <t>Trativody bez lože a obsypu z drenážních trubek plastových flexibilních DN 100 mm</t>
  </si>
  <si>
    <t>670843290</t>
  </si>
  <si>
    <t>https://podminky.urs.cz/item/CS_URS_2026_01/212755214</t>
  </si>
  <si>
    <t>"VĚTEV A" 1293</t>
  </si>
  <si>
    <t>"VĚTEV B" 88</t>
  </si>
  <si>
    <t>"VĚTEV A" 150</t>
  </si>
  <si>
    <t>Vodorovné konstrukce</t>
  </si>
  <si>
    <t>27</t>
  </si>
  <si>
    <t>451573111</t>
  </si>
  <si>
    <t>Lože pod potrubí, stoky a drobné objekty v otevřeném výkopu z písku a štěrkopísku do 63 mm</t>
  </si>
  <si>
    <t>770123966</t>
  </si>
  <si>
    <t>https://podminky.urs.cz/item/CS_URS_2026_01/451573111</t>
  </si>
  <si>
    <t>"PŘÍPOJKY UV"</t>
  </si>
  <si>
    <t>"KOMUNIKACEŮ</t>
  </si>
  <si>
    <t>"VĚTEV A" 0,8*0,1*177,5</t>
  </si>
  <si>
    <t>"VĚTEV B" 0,8*0,1*4,5</t>
  </si>
  <si>
    <t>"VĚTEV A" 0,8*0,1*8</t>
  </si>
  <si>
    <t>28</t>
  </si>
  <si>
    <t>452112112</t>
  </si>
  <si>
    <t>Osazení betonových dílců prstenců nebo rámů pod poklopy a mříže do malty, výšky do 100 mm</t>
  </si>
  <si>
    <t>kus</t>
  </si>
  <si>
    <t>-322930730</t>
  </si>
  <si>
    <t>https://podminky.urs.cz/item/CS_URS_2026_01/452112112</t>
  </si>
  <si>
    <t>"VĚTEV A" 38</t>
  </si>
  <si>
    <t>"VĚTEV B" 2</t>
  </si>
  <si>
    <t>"VĚTEV A" 3</t>
  </si>
  <si>
    <t>29</t>
  </si>
  <si>
    <t>59223864</t>
  </si>
  <si>
    <t>prstenec pro uliční vpusť vyrovnávací betonový 390x60x130mm</t>
  </si>
  <si>
    <t>243418552</t>
  </si>
  <si>
    <t>30</t>
  </si>
  <si>
    <t>452386111</t>
  </si>
  <si>
    <t>Podkladní a vyrovnávací konstrukce z betonu vyrovnávací prstence z prostého betonu tř. C 25/30 pod poklopy a mříže, výšky do 100 mm</t>
  </si>
  <si>
    <t>-1693043194</t>
  </si>
  <si>
    <t>https://podminky.urs.cz/item/CS_URS_2026_01/452386111</t>
  </si>
  <si>
    <t>Komunikace pozemní</t>
  </si>
  <si>
    <t>31</t>
  </si>
  <si>
    <t>564851111</t>
  </si>
  <si>
    <t>Podklad ze štěrkodrti ŠD s rozprostřením a zhutněním plochy přes 100 m2, po zhutnění tl. 150 mm</t>
  </si>
  <si>
    <t>1754202002</t>
  </si>
  <si>
    <t>https://podminky.urs.cz/item/CS_URS_2026_01/564851111</t>
  </si>
  <si>
    <t>"km 0,000 00 - 1,065 15" 5945 + 6470</t>
  </si>
  <si>
    <t>"km 0,002 65 - 0,088 57" 525 + 570</t>
  </si>
  <si>
    <t>"KŘIŽOVATKY"</t>
  </si>
  <si>
    <t>"km 0,131 20 P" 630 + 680</t>
  </si>
  <si>
    <t>32</t>
  </si>
  <si>
    <t>565155121</t>
  </si>
  <si>
    <t>Asfaltový beton vrstva podkladní ACP 16 z nemodifikovaného asfaltu s rozprostřením a zhutněním ACP 16 S v pruhu šířky přes 3 m, po zhutnění tl. 70 mm</t>
  </si>
  <si>
    <t>407743355</t>
  </si>
  <si>
    <t>https://podminky.urs.cz/item/CS_URS_2026_01/565155121</t>
  </si>
  <si>
    <t>"km 0,000 00 - 1,065 15" 5945</t>
  </si>
  <si>
    <t>"km 0,002 65 - 0,088 57" 525</t>
  </si>
  <si>
    <t>"km 0,131 20 P" 630</t>
  </si>
  <si>
    <t>33</t>
  </si>
  <si>
    <t>573231106</t>
  </si>
  <si>
    <t>Postřik spojovací PS bez posypu kamenivem ze silniční emulze, v množství 0,30 kg/m2</t>
  </si>
  <si>
    <t>155497926</t>
  </si>
  <si>
    <t>https://podminky.urs.cz/item/CS_URS_2026_01/573231106</t>
  </si>
  <si>
    <t>"km 0,000 00 - 0,1,065 15" 5945</t>
  </si>
  <si>
    <t>34</t>
  </si>
  <si>
    <t>577134121</t>
  </si>
  <si>
    <t>Asfaltový beton vrstva obrusná ACO 11 z nemodifikovaného asfaltu s rozprostřením a se zhutněním ACO 11+ v pruhu šířky přes 3 m, po zhutnění tl. 40 mm</t>
  </si>
  <si>
    <t>-1650345631</t>
  </si>
  <si>
    <t>https://podminky.urs.cz/item/CS_URS_2026_01/577134121</t>
  </si>
  <si>
    <t>Vedení trubní dálková a přípojná</t>
  </si>
  <si>
    <t>35</t>
  </si>
  <si>
    <t>817444111</t>
  </si>
  <si>
    <t>Montáž betonových útesů s hrdlem na potrubí betonovém a železobetonovém DN 600</t>
  </si>
  <si>
    <t>-1224066751</t>
  </si>
  <si>
    <t>https://podminky.urs.cz/item/CS_URS_2026_01/817444111</t>
  </si>
  <si>
    <t>"zaústění přípojek nových UV do stáv. kanalizace"</t>
  </si>
  <si>
    <t>"VĚTEV A" 8</t>
  </si>
  <si>
    <t>36</t>
  </si>
  <si>
    <t>817474111</t>
  </si>
  <si>
    <t>Montáž betonových útesů s hrdlem na potrubí betonovém a železobetonovém DN 800</t>
  </si>
  <si>
    <t>-706394603</t>
  </si>
  <si>
    <t>https://podminky.urs.cz/item/CS_URS_2026_01/817474111</t>
  </si>
  <si>
    <t>37</t>
  </si>
  <si>
    <t>871313121</t>
  </si>
  <si>
    <t>Montáž kanalizačního potrubí z tvrdého PVC-U hladkého plnostěnného tuhost SN 8 DN 160</t>
  </si>
  <si>
    <t>-1482616534</t>
  </si>
  <si>
    <t>https://podminky.urs.cz/item/CS_URS_2026_01/871313121</t>
  </si>
  <si>
    <t>"PŘÍPOJKY ULIČNÍCH VPUSTÍ"</t>
  </si>
  <si>
    <t>"VĚTEV A" 177,5</t>
  </si>
  <si>
    <t>"VĚTEV B" 4,5</t>
  </si>
  <si>
    <t>38</t>
  </si>
  <si>
    <t>28611164</t>
  </si>
  <si>
    <t>trubka kanalizační PVC-U plnostěnná jednovrstvá DN 160x1000mm SN8</t>
  </si>
  <si>
    <t>1846345130</t>
  </si>
  <si>
    <t>190*1,03 'Přepočtené koeficientem množství</t>
  </si>
  <si>
    <t>39</t>
  </si>
  <si>
    <t>877315211</t>
  </si>
  <si>
    <t>Montáž tvarovek na kanalizačním plastovém potrubí z PP nebo PVC-U hladkého plnostěnného kolen, víček nebo hrdlových uzávěrů DN 150</t>
  </si>
  <si>
    <t>338930309</t>
  </si>
  <si>
    <t>https://podminky.urs.cz/item/CS_URS_2026_01/877315211</t>
  </si>
  <si>
    <t>"VĚTEV A" 18</t>
  </si>
  <si>
    <t>40</t>
  </si>
  <si>
    <t>28611361</t>
  </si>
  <si>
    <t>koleno kanalizační PVC KG 160x45°</t>
  </si>
  <si>
    <t>611667228</t>
  </si>
  <si>
    <t>41</t>
  </si>
  <si>
    <t>877315221</t>
  </si>
  <si>
    <t>Montáž tvarovek na kanalizačním plastovém potrubí z PP nebo PVC-U hladkého plnostěnného odboček DN 150</t>
  </si>
  <si>
    <t>-117764244</t>
  </si>
  <si>
    <t>https://podminky.urs.cz/item/CS_URS_2026_01/877315221</t>
  </si>
  <si>
    <t>"VĚTEV A" 5</t>
  </si>
  <si>
    <t>42</t>
  </si>
  <si>
    <t>28611392</t>
  </si>
  <si>
    <t>odbočka kanalizační plastová s hrdlem KG 160/160/45°</t>
  </si>
  <si>
    <t>974783743</t>
  </si>
  <si>
    <t>43</t>
  </si>
  <si>
    <t>890411851</t>
  </si>
  <si>
    <t>Bourání šachet a jímek strojně velikosti obestavěného prostoru do 1,5 m3 z prefabrikovaných skruží</t>
  </si>
  <si>
    <t>-1231868512</t>
  </si>
  <si>
    <t>https://podminky.urs.cz/item/CS_URS_2026_01/890411851</t>
  </si>
  <si>
    <t>"stáv. UV v trase"</t>
  </si>
  <si>
    <t>44</t>
  </si>
  <si>
    <t>895941301</t>
  </si>
  <si>
    <t>Osazení vpusti uliční z betonových dílců DN 450 dno s výtokem</t>
  </si>
  <si>
    <t>-520770366</t>
  </si>
  <si>
    <t>https://podminky.urs.cz/item/CS_URS_2026_01/895941301</t>
  </si>
  <si>
    <t>45</t>
  </si>
  <si>
    <t>59224497</t>
  </si>
  <si>
    <t>vpusť uliční DN 450 kaliště s odtokem 150mm PVC 450/250x50mm</t>
  </si>
  <si>
    <t>175797179</t>
  </si>
  <si>
    <t>46</t>
  </si>
  <si>
    <t>895941313</t>
  </si>
  <si>
    <t>Osazení vpusti uliční z betonových dílců DN 450 skruž horní 295 mm</t>
  </si>
  <si>
    <t>1209159052</t>
  </si>
  <si>
    <t>https://podminky.urs.cz/item/CS_URS_2026_01/895941313</t>
  </si>
  <si>
    <t>47</t>
  </si>
  <si>
    <t>59223857</t>
  </si>
  <si>
    <t>skruž betonová horní pro uliční vpusť 450x295x50mm</t>
  </si>
  <si>
    <t>-1102441558</t>
  </si>
  <si>
    <t>48</t>
  </si>
  <si>
    <t>895941322</t>
  </si>
  <si>
    <t>Osazení vpusti uliční z betonových dílců DN 450 skruž středová 295 mm</t>
  </si>
  <si>
    <t>1279875424</t>
  </si>
  <si>
    <t>https://podminky.urs.cz/item/CS_URS_2026_01/895941322</t>
  </si>
  <si>
    <t>49</t>
  </si>
  <si>
    <t>59223862</t>
  </si>
  <si>
    <t>skruž betonová středová pro uliční vpusť 450x295x50mm</t>
  </si>
  <si>
    <t>-2125258508</t>
  </si>
  <si>
    <t>50</t>
  </si>
  <si>
    <t>899132111</t>
  </si>
  <si>
    <t>Výměna (výšková úprava) poklopu kanalizačního s rámem samonivelačním s ošetřením podkladních vrstev hloubky do 25 cm</t>
  </si>
  <si>
    <t>927913947</t>
  </si>
  <si>
    <t>https://podminky.urs.cz/item/CS_URS_2026_01/899132111</t>
  </si>
  <si>
    <t>"stáv. kanal. šachty v trase"</t>
  </si>
  <si>
    <t>"VĚTEV A" 19</t>
  </si>
  <si>
    <t>"VĚTEV B" 3</t>
  </si>
  <si>
    <t>51</t>
  </si>
  <si>
    <t>55241033</t>
  </si>
  <si>
    <t>poklop šachtový litinový kruhový DN 600 bez ventilace tř D400 v samonivelačním rámu pro intenzivní provoz</t>
  </si>
  <si>
    <t>-458075410</t>
  </si>
  <si>
    <t>52</t>
  </si>
  <si>
    <t>899132212</t>
  </si>
  <si>
    <t>Výměna (výšková úprava) poklopu vodovodního samonivelačního nebo pevného šoupátkového</t>
  </si>
  <si>
    <t>-1535777779</t>
  </si>
  <si>
    <t>https://podminky.urs.cz/item/CS_URS_2026_01/899132212</t>
  </si>
  <si>
    <t>"stáv. vodovodní uzávěry, hydranty a šoupata v trase"</t>
  </si>
  <si>
    <t>"VĚTEV A" 4</t>
  </si>
  <si>
    <t>53</t>
  </si>
  <si>
    <t>55241104</t>
  </si>
  <si>
    <t>poklop šoupátkový litinový bez ventilace tř D400 v samonivelačním rámu</t>
  </si>
  <si>
    <t>1905194051</t>
  </si>
  <si>
    <t>54</t>
  </si>
  <si>
    <t>899202211</t>
  </si>
  <si>
    <t>Demontáž mříží litinových včetně rámů, hmotnosti jednotlivě přes 50 do 100 Kg</t>
  </si>
  <si>
    <t>-809676784</t>
  </si>
  <si>
    <t>https://podminky.urs.cz/item/CS_URS_2026_01/899202211</t>
  </si>
  <si>
    <t>"stáv. rušené UV v trase"</t>
  </si>
  <si>
    <t>55</t>
  </si>
  <si>
    <t>899204112</t>
  </si>
  <si>
    <t>Osazení mříží litinových včetně rámů a košů na bahno pro třídu zatížení D400, E600</t>
  </si>
  <si>
    <t>-897109473</t>
  </si>
  <si>
    <t>https://podminky.urs.cz/item/CS_URS_2026_01/899204112</t>
  </si>
  <si>
    <t>56</t>
  </si>
  <si>
    <t>55242320</t>
  </si>
  <si>
    <t>mříž vtoková litinová plochá 500x500mm</t>
  </si>
  <si>
    <t>-751110044</t>
  </si>
  <si>
    <t>57</t>
  </si>
  <si>
    <t>59223871</t>
  </si>
  <si>
    <t>koš vysoký pro uliční vpusti žárově Pz plech pro rám 500/500mm</t>
  </si>
  <si>
    <t>-1205834388</t>
  </si>
  <si>
    <t>58</t>
  </si>
  <si>
    <t>899623161</t>
  </si>
  <si>
    <t>Obetonování potrubí nebo zdiva stok betonem prostým v otevřeném výkopu, betonem tř. C 20/25</t>
  </si>
  <si>
    <t>-2096747156</t>
  </si>
  <si>
    <t>https://podminky.urs.cz/item/CS_URS_2026_01/899623161</t>
  </si>
  <si>
    <t>"v místě zaústění nových přípojek do stáv. kanalizace"</t>
  </si>
  <si>
    <t>"VĚTEV A" 8*0,2</t>
  </si>
  <si>
    <t>"VĚTEV B" 2*0,25</t>
  </si>
  <si>
    <t>"zaslepení přípojek rušených UV"</t>
  </si>
  <si>
    <t>"VĚTEV A" 8*0,15</t>
  </si>
  <si>
    <t>"(provést dle požadavku správce sítě)"</t>
  </si>
  <si>
    <t>Ostatní konstrukce a práce, bourání</t>
  </si>
  <si>
    <t>59</t>
  </si>
  <si>
    <t>914111111</t>
  </si>
  <si>
    <t>Montáž svislé dopravní značky základní velikosti do 1 m2 objímkami na sloupky nebo konzoly</t>
  </si>
  <si>
    <t>-1301134352</t>
  </si>
  <si>
    <t>https://podminky.urs.cz/item/CS_URS_2026_01/914111111</t>
  </si>
  <si>
    <t>"viz příloha PD - Trvalé dopravní značení"</t>
  </si>
  <si>
    <t>"P 2" 8</t>
  </si>
  <si>
    <t>"IS 3c" 3</t>
  </si>
  <si>
    <t>"E 2b" 2</t>
  </si>
  <si>
    <t>"P 4" 1</t>
  </si>
  <si>
    <t>"A 2a" 1</t>
  </si>
  <si>
    <t>"E 1" 1</t>
  </si>
  <si>
    <t>"A 6a" 2</t>
  </si>
  <si>
    <t>"P 8" 1</t>
  </si>
  <si>
    <t>"P 7" 1</t>
  </si>
  <si>
    <t>60</t>
  </si>
  <si>
    <t>40445601</t>
  </si>
  <si>
    <t>výstražné dopravní značky A1-A30, A33, A34 900mm</t>
  </si>
  <si>
    <t>1834271604</t>
  </si>
  <si>
    <t>"viz položka montáž"</t>
  </si>
  <si>
    <t>61</t>
  </si>
  <si>
    <t>40445609</t>
  </si>
  <si>
    <t>značky upravující přednost P1, P4 900mm</t>
  </si>
  <si>
    <t>-1348476485</t>
  </si>
  <si>
    <t>62</t>
  </si>
  <si>
    <t>40445611</t>
  </si>
  <si>
    <t>značky upravující přednost P2, P3, P8 500mm</t>
  </si>
  <si>
    <t>-813853276</t>
  </si>
  <si>
    <t>63</t>
  </si>
  <si>
    <t>40445618</t>
  </si>
  <si>
    <t>značky upravující přednost P7 700mm</t>
  </si>
  <si>
    <t>640993273</t>
  </si>
  <si>
    <t>64</t>
  </si>
  <si>
    <t>40445631</t>
  </si>
  <si>
    <t>informativní značky směrové IS1c,e,f, IS2c,e,f, IS3c, IS4c, IS5, IS11b, d, IS19c 1350x330mm</t>
  </si>
  <si>
    <t>56283410</t>
  </si>
  <si>
    <t>65</t>
  </si>
  <si>
    <t>40445647</t>
  </si>
  <si>
    <t>dodatkové tabulky E1, E2a,b , E6, E9, E10 E12c, E17 500x500mm</t>
  </si>
  <si>
    <t>-1366324675</t>
  </si>
  <si>
    <t>66</t>
  </si>
  <si>
    <t>914511112</t>
  </si>
  <si>
    <t>Montáž sloupku dopravních značek délky do 3,5 m do hliníkové patky pro sloupek D 60 mm</t>
  </si>
  <si>
    <t>-1593083600</t>
  </si>
  <si>
    <t>https://podminky.urs.cz/item/CS_URS_2026_01/914511112</t>
  </si>
  <si>
    <t>"P 2 + E 2b" 1</t>
  </si>
  <si>
    <t>"IS 3c" 1</t>
  </si>
  <si>
    <t>"P 2" 6</t>
  </si>
  <si>
    <t>"A 2a + E 1" 1</t>
  </si>
  <si>
    <t>"A 6a + P 8" 1</t>
  </si>
  <si>
    <t>"A 6a + P 7" 1</t>
  </si>
  <si>
    <t>67</t>
  </si>
  <si>
    <t>40445225</t>
  </si>
  <si>
    <t>sloupek pro dopravní značku Zn D 60mm v 3,5m</t>
  </si>
  <si>
    <t>-1380927643</t>
  </si>
  <si>
    <t>68</t>
  </si>
  <si>
    <t>40445240</t>
  </si>
  <si>
    <t>patka pro sloupek Al D 60mm</t>
  </si>
  <si>
    <t>1231951550</t>
  </si>
  <si>
    <t>69</t>
  </si>
  <si>
    <t>40445256</t>
  </si>
  <si>
    <t>svorka upínací na sloupek dopravní značky D 60mm</t>
  </si>
  <si>
    <t>-784943232</t>
  </si>
  <si>
    <t>15*2 'Přepočtené koeficientem množství</t>
  </si>
  <si>
    <t>70</t>
  </si>
  <si>
    <t>40445253</t>
  </si>
  <si>
    <t>víčko plastové na sloupek D 60mm</t>
  </si>
  <si>
    <t>2001505473</t>
  </si>
  <si>
    <t>71</t>
  </si>
  <si>
    <t>915111112</t>
  </si>
  <si>
    <t>Vodorovné dopravní značení stříkané barvou dělící čára šířky 125 mm souvislá bílá retroreflexní</t>
  </si>
  <si>
    <t>139190344</t>
  </si>
  <si>
    <t>https://podminky.urs.cz/item/CS_URS_2026_01/915111112</t>
  </si>
  <si>
    <t>"V 11a"</t>
  </si>
  <si>
    <t>"VĚTEV A" 36*5</t>
  </si>
  <si>
    <t>"(dle požadavku investora)"</t>
  </si>
  <si>
    <t>72</t>
  </si>
  <si>
    <t>915121112</t>
  </si>
  <si>
    <t>Vodorovné dopravní značení stříkané barvou vodící čára bílá šířky 250 mm souvislá retroreflexní</t>
  </si>
  <si>
    <t>1399095301</t>
  </si>
  <si>
    <t>https://podminky.urs.cz/item/CS_URS_2026_01/915121112</t>
  </si>
  <si>
    <t>"V 4"</t>
  </si>
  <si>
    <t>"VĚTEV A" 12</t>
  </si>
  <si>
    <t>73</t>
  </si>
  <si>
    <t>915121122</t>
  </si>
  <si>
    <t>Vodorovné dopravní značení stříkané barvou vodící čára bílá šířky 250 mm přerušovaná retroreflexní</t>
  </si>
  <si>
    <t>-337044026</t>
  </si>
  <si>
    <t>https://podminky.urs.cz/item/CS_URS_2026_01/915121122</t>
  </si>
  <si>
    <t>"V 2b (1,5/1,5)"</t>
  </si>
  <si>
    <t>"VĚTEV A" 180</t>
  </si>
  <si>
    <t>"V 4 (0,5/0,5)"</t>
  </si>
  <si>
    <t>"VĚTEV A" 12+11</t>
  </si>
  <si>
    <t>74</t>
  </si>
  <si>
    <t>915131112</t>
  </si>
  <si>
    <t>Vodorovné dopravní značení stříkané barvou přechody pro chodce, šipky, symboly bílé retroreflexní</t>
  </si>
  <si>
    <t>-2013424573</t>
  </si>
  <si>
    <t>https://podminky.urs.cz/item/CS_URS_2026_01/915131112</t>
  </si>
  <si>
    <t>"V 11a (nápis BUS)"</t>
  </si>
  <si>
    <t>"VĚTEV A" (2*1)*5</t>
  </si>
  <si>
    <t>75</t>
  </si>
  <si>
    <t>915211112</t>
  </si>
  <si>
    <t>Vodorovné dopravní značení stříkaným plastem dělící čára šířky 125 mm souvislá bílá retroreflexní</t>
  </si>
  <si>
    <t>-1676255682</t>
  </si>
  <si>
    <t>https://podminky.urs.cz/item/CS_URS_2026_01/915211112</t>
  </si>
  <si>
    <t>76</t>
  </si>
  <si>
    <t>915221112</t>
  </si>
  <si>
    <t>Vodorovné dopravní značení stříkaným plastem vodící čára bílá šířky 250 mm souvislá retroreflexní</t>
  </si>
  <si>
    <t>118003735</t>
  </si>
  <si>
    <t>https://podminky.urs.cz/item/CS_URS_2026_01/915221112</t>
  </si>
  <si>
    <t>77</t>
  </si>
  <si>
    <t>915221122</t>
  </si>
  <si>
    <t>Vodorovné dopravní značení stříkaným plastem vodící čára bílá šířky 250 mm přerušovaná retroreflexní</t>
  </si>
  <si>
    <t>1104424824</t>
  </si>
  <si>
    <t>https://podminky.urs.cz/item/CS_URS_2026_01/915221122</t>
  </si>
  <si>
    <t>78</t>
  </si>
  <si>
    <t>915231112</t>
  </si>
  <si>
    <t>Vodorovné dopravní značení stříkaným plastem přechody pro chodce, šipky, symboly nápisy bílé retroreflexní</t>
  </si>
  <si>
    <t>396425081</t>
  </si>
  <si>
    <t>https://podminky.urs.cz/item/CS_URS_2026_01/915231112</t>
  </si>
  <si>
    <t>79</t>
  </si>
  <si>
    <t>915611111</t>
  </si>
  <si>
    <t>Předznačení pro vodorovné značení stříkané barvou nebo prováděné z nátěrových hmot liniové dělicí čáry, vodicí proužky</t>
  </si>
  <si>
    <t>973877208</t>
  </si>
  <si>
    <t>https://podminky.urs.cz/item/CS_URS_2026_01/915611111</t>
  </si>
  <si>
    <t>"V 2b (1,5/1,5/0,25)"</t>
  </si>
  <si>
    <t>"V 4 (0,25)"</t>
  </si>
  <si>
    <t>"V 4 (0,5/0,5/0,25)</t>
  </si>
  <si>
    <t>80</t>
  </si>
  <si>
    <t>915621111</t>
  </si>
  <si>
    <t>Předznačení pro vodorovné značení stříkané barvou nebo prováděné z nátěrových hmot plošné šipky, symboly, nápisy</t>
  </si>
  <si>
    <t>1142922764</t>
  </si>
  <si>
    <t>https://podminky.urs.cz/item/CS_URS_2026_01/915621111</t>
  </si>
  <si>
    <t>81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</si>
  <si>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</si>
  <si>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</si>
  <si>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642429484</t>
  </si>
  <si>
    <t>https://podminky.urs.cz/item/CS_URS_2026_01/916111123</t>
  </si>
  <si>
    <t>"PŘÍDLAŽBA"</t>
  </si>
  <si>
    <t>"km 0,000 00 - 1,065 15 L" 950,5</t>
  </si>
  <si>
    <t>"km 0,000 00 - 1,065 15 P" 990,5</t>
  </si>
  <si>
    <t>"km 0,002 65 - 0,088 57 L" 91</t>
  </si>
  <si>
    <t>"km 0,002 65 - 0,088 57 P" 94</t>
  </si>
  <si>
    <t>"km 0,131 20 P" 97+111,5</t>
  </si>
  <si>
    <t>"KOLEM UV"</t>
  </si>
  <si>
    <t>"VĚTEV A" 3*0,5*41</t>
  </si>
  <si>
    <t>"VĚTEV B" 3*0,5*2</t>
  </si>
  <si>
    <t>82</t>
  </si>
  <si>
    <t>58381007</t>
  </si>
  <si>
    <t>kostka štípaná dlažební žula drobná 8/10</t>
  </si>
  <si>
    <t>-1222753165</t>
  </si>
  <si>
    <t>2399*0,102 'Přepočtené koeficientem množství</t>
  </si>
  <si>
    <t>83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</si>
  <si>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</si>
  <si>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</si>
  <si>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-960335400</t>
  </si>
  <si>
    <t>https://podminky.urs.cz/item/CS_URS_2026_01/916131213</t>
  </si>
  <si>
    <t>"km 0,000 00 - 1,065 15 L"</t>
  </si>
  <si>
    <t>"nájezdové" 18,5</t>
  </si>
  <si>
    <t>"přechodové L/P" 8</t>
  </si>
  <si>
    <t>"délky 1 m" 180,5</t>
  </si>
  <si>
    <t>"km 0,000 00 - 1,065 15 P"</t>
  </si>
  <si>
    <t>"nájezdové" 129</t>
  </si>
  <si>
    <t>"přechodové L/P" 40</t>
  </si>
  <si>
    <t>"délky 1 m" 380,5</t>
  </si>
  <si>
    <t>"km 0,002 65 - 0,088 57 L"</t>
  </si>
  <si>
    <t>"nájezdové" 7,5</t>
  </si>
  <si>
    <t>"přechodové L/P" 5</t>
  </si>
  <si>
    <t>"délky 1 m" 78,5</t>
  </si>
  <si>
    <t>"km 0,131 20 P"</t>
  </si>
  <si>
    <t>"nájezdové" 17,5</t>
  </si>
  <si>
    <t>"přechodové L/P" 6</t>
  </si>
  <si>
    <t>"délky 1 m" 71</t>
  </si>
  <si>
    <t>84</t>
  </si>
  <si>
    <t>59217029</t>
  </si>
  <si>
    <t>obrubník silniční betonový nájezdový 1000x150x150mm</t>
  </si>
  <si>
    <t>-1007122030</t>
  </si>
  <si>
    <t>"viz položka osazení"</t>
  </si>
  <si>
    <t>"km 0,000 00 - 1,065 15 L" 18,5</t>
  </si>
  <si>
    <t>"km 0,000 00 - 1,065 15 P" 129</t>
  </si>
  <si>
    <t>"km 0,002 65 - 0,088 57 L" 7,5</t>
  </si>
  <si>
    <t>"km 0,131 20 P" 17,5</t>
  </si>
  <si>
    <t>85</t>
  </si>
  <si>
    <t>59217030</t>
  </si>
  <si>
    <t>obrubník silniční betonový přechodový 1000x150x150-250mm</t>
  </si>
  <si>
    <t>-298995541</t>
  </si>
  <si>
    <t>"km 0,000 00 - 1,065 15 L" 8</t>
  </si>
  <si>
    <t>"km 0,000 00 - 1,065 15 P" 40</t>
  </si>
  <si>
    <t>"km 0,002 65 - 0,088 57 L" 5</t>
  </si>
  <si>
    <t>"km 0,131 20 P" 6</t>
  </si>
  <si>
    <t>86</t>
  </si>
  <si>
    <t>59217031</t>
  </si>
  <si>
    <t>obrubník silniční betonový 1000x150x250mm</t>
  </si>
  <si>
    <t>117653427</t>
  </si>
  <si>
    <t>"km 0,000 00 - 1,065 15 L" 180,5</t>
  </si>
  <si>
    <t>"km 0,000 00 - 1,065 15 P" 380,5</t>
  </si>
  <si>
    <t>"km 0,002 65 - 0,088 57 L" 78,5</t>
  </si>
  <si>
    <t>"km 0,131 20 P" 71</t>
  </si>
  <si>
    <t>710,5*1,02 'Přepočtené koeficientem množství</t>
  </si>
  <si>
    <t>87</t>
  </si>
  <si>
    <t>916991121</t>
  </si>
  <si>
    <t>Lože pod obrubníky, krajníky nebo obruby z dlažebních kostek z betonu prostého</t>
  </si>
  <si>
    <t>226016162</t>
  </si>
  <si>
    <t>https://podminky.urs.cz/item/CS_URS_2026_01/916991121</t>
  </si>
  <si>
    <t>"tloušťka lože cca 0,19 m"</t>
  </si>
  <si>
    <t>0,25*0,09*2399</t>
  </si>
  <si>
    <t>0,25*0,09*942</t>
  </si>
  <si>
    <t>88</t>
  </si>
  <si>
    <t>919731122</t>
  </si>
  <si>
    <t>Zarovnání styčné plochy podkladu nebo krytu podél vybourané části komunikace nebo zpevněné plochy živičné tl. přes 50 do 100 mm</t>
  </si>
  <si>
    <t>1596965712</t>
  </si>
  <si>
    <t>https://podminky.urs.cz/item/CS_URS_2026_01/919731122</t>
  </si>
  <si>
    <t>"v místě napojení na stáv. asf. kryt"</t>
  </si>
  <si>
    <t>"ZÚ km 0,000 00" 5</t>
  </si>
  <si>
    <t>"km 0,131 20 P" 24,5</t>
  </si>
  <si>
    <t>"KÚ km 1,065 15" 5</t>
  </si>
  <si>
    <t>"KÚ km 0,088 57" 5,5</t>
  </si>
  <si>
    <t>89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</si>
  <si>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</si>
  <si>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</si>
  <si>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116933144</t>
  </si>
  <si>
    <t>https://podminky.urs.cz/item/CS_URS_2026_01/919732211</t>
  </si>
  <si>
    <t>90</t>
  </si>
  <si>
    <t>919735112</t>
  </si>
  <si>
    <t>Řezání stávajícího živičného krytu nebo podkladu hloubky přes 50 do 100 mm</t>
  </si>
  <si>
    <t>-1727549376</t>
  </si>
  <si>
    <t>https://podminky.urs.cz/item/CS_URS_2026_01/919735112</t>
  </si>
  <si>
    <t>91</t>
  </si>
  <si>
    <t>938908411</t>
  </si>
  <si>
    <t>Čištění vozovek splachováním vodou povrchu podkladu nebo krytu živičného, betonového nebo dlážděného</t>
  </si>
  <si>
    <t>-1035873976</t>
  </si>
  <si>
    <t>https://podminky.urs.cz/item/CS_URS_2026_01/938908411</t>
  </si>
  <si>
    <t>"během a po skončení prací"</t>
  </si>
  <si>
    <t>"stáv. kryt navazujících silnic III. třídy" (5*50*4)*3</t>
  </si>
  <si>
    <t>92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</si>
  <si>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</si>
  <si>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</si>
  <si>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1935077811</t>
  </si>
  <si>
    <t>https://podminky.urs.cz/item/CS_URS_2026_01/938909311</t>
  </si>
  <si>
    <t>93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</si>
  <si>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</si>
  <si>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</si>
  <si>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213002941</t>
  </si>
  <si>
    <t>https://podminky.urs.cz/item/CS_URS_2026_01/966006132</t>
  </si>
  <si>
    <t>"stáv. svislé DZ v trase" 6</t>
  </si>
  <si>
    <t>94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</si>
  <si>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</si>
  <si>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</si>
  <si>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1040397038</t>
  </si>
  <si>
    <t>https://podminky.urs.cz/item/CS_URS_2026_01/966006211</t>
  </si>
  <si>
    <t>"stáv. svislé DZ v trase" 13</t>
  </si>
  <si>
    <t>997</t>
  </si>
  <si>
    <t>Doprava suti a vybouraných hmot</t>
  </si>
  <si>
    <t>95</t>
  </si>
  <si>
    <t>997221571</t>
  </si>
  <si>
    <t>Vodorovná doprava vybouraných hmot bez naložení, ale se složením a s hrubým urovnáním na vzdálenost do 1 km</t>
  </si>
  <si>
    <t>502477418</t>
  </si>
  <si>
    <t>https://podminky.urs.cz/item/CS_URS_2026_01/997221571</t>
  </si>
  <si>
    <t>"materiál z úpravy vodovod. uzávěrů a šoupat" 0,4</t>
  </si>
  <si>
    <t>"svislé DZ" 0,5</t>
  </si>
  <si>
    <t>"litinové mříže a rámy z UV" 0,8</t>
  </si>
  <si>
    <t>96</t>
  </si>
  <si>
    <t>997221579</t>
  </si>
  <si>
    <t>Vodorovná doprava vybouraných hmot bez naložení, ale se složením a s hrubým urovnáním na vzdálenost Příplatek k ceně za každý další započatý 1 km přes 1 km</t>
  </si>
  <si>
    <t>1221012904</t>
  </si>
  <si>
    <t>https://podminky.urs.cz/item/CS_URS_2026_01/997221579</t>
  </si>
  <si>
    <t>"na místo určené investorem"</t>
  </si>
  <si>
    <t>"svislé DZ do 5 km" 4*0,5</t>
  </si>
  <si>
    <t>"litinové mříže a rámy z UV do 5 km" 4*0,8</t>
  </si>
  <si>
    <t>"materiál z úpravy vodovod. uzávěrů a šoupat do 5 km" 4*0,4</t>
  </si>
  <si>
    <t>97</t>
  </si>
  <si>
    <t>997229.R</t>
  </si>
  <si>
    <t>Vodorovná doprava suti a vybouraných hmot bez naložení, ale se složením, uložením na skládku s hrubým urovnáním a s případným poplatkem za skládku, dle možností zhotovitele</t>
  </si>
  <si>
    <t>-963821122</t>
  </si>
  <si>
    <t>"suť"</t>
  </si>
  <si>
    <t>"živičné kry" 1600,5</t>
  </si>
  <si>
    <t>"beton. kry" 50,7</t>
  </si>
  <si>
    <t>"štěrk, štět, písčitá zemina s kameny" 4510,5</t>
  </si>
  <si>
    <t>"materiál z čištění vozovky" 30+60</t>
  </si>
  <si>
    <t>"vybourané hmoty"</t>
  </si>
  <si>
    <t>"beton. obrubníky" 46,9</t>
  </si>
  <si>
    <t>"beton. suť z UV" 15,4</t>
  </si>
  <si>
    <t>"beton. suť z úpravy Š" 13,6</t>
  </si>
  <si>
    <t>998</t>
  </si>
  <si>
    <t>Přesun hmot</t>
  </si>
  <si>
    <t>98</t>
  </si>
  <si>
    <t>998225111</t>
  </si>
  <si>
    <t>Přesun hmot pro komunikace s krytem z kameniva, monolitickým betonovým nebo živičným dopravní vzdálenost do 200 m jakékoliv délky objektu</t>
  </si>
  <si>
    <t>-2106698851</t>
  </si>
  <si>
    <t>https://podminky.urs.cz/item/CS_URS_2026_01/998225111</t>
  </si>
  <si>
    <t>102 - Chodníky a parkovací plochy</t>
  </si>
  <si>
    <t>Obec Chodská Lhota</t>
  </si>
  <si>
    <t>113106187</t>
  </si>
  <si>
    <t>Rozebrání dlažeb vozovek a ploch s přemístěním hmot na skládku na vzdálenost do 3 m nebo s naložením na dopravní prostředek, s jakoukoliv výplní spár strojně plochy jednotlivě do 50 m2 ze zámkové dlažby s ložem z kameniva</t>
  </si>
  <si>
    <t>1714623144</t>
  </si>
  <si>
    <t>https://podminky.urs.cz/item/CS_URS_2026_01/113106187</t>
  </si>
  <si>
    <t>"stáv. sjezdy" 22</t>
  </si>
  <si>
    <t>113107166</t>
  </si>
  <si>
    <t>Odstranění podkladů nebo krytů strojně plochy jednotlivě přes 50 m2 do 200 m2 s přemístěním hmot na skládku na vzdálenost do 20 m nebo s naložením na dopravní prostředek z kameniva hrubého drceného se štětem, o tl. vrstvy přes 250 do 450 mm</t>
  </si>
  <si>
    <t>1717094778</t>
  </si>
  <si>
    <t>https://podminky.urs.cz/item/CS_URS_2026_01/113107166</t>
  </si>
  <si>
    <t>"pod stáv. krytem komunikace a sjezdů"</t>
  </si>
  <si>
    <t>"km 0,000 00 - 1,065 15" 1785</t>
  </si>
  <si>
    <t>"km 0,131 20 P" 62</t>
  </si>
  <si>
    <t>113107182</t>
  </si>
  <si>
    <t>Odstranění podkladů nebo krytů strojně plochy jednotlivě přes 50 m2 do 200 m2 s přemístěním hmot na skládku na vzdálenost do 20 m nebo s naložením na dopravní prostředek živičných, o tl. vrstvy přes 50 do 100 mm</t>
  </si>
  <si>
    <t>1561090907</t>
  </si>
  <si>
    <t>https://podminky.urs.cz/item/CS_URS_2026_01/113107182</t>
  </si>
  <si>
    <t>"stáv. kryt komunikace a sjezdů"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</si>
  <si>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</si>
  <si>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</si>
  <si>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876459450</t>
  </si>
  <si>
    <t>https://podminky.urs.cz/item/CS_URS_2026_01/113107322</t>
  </si>
  <si>
    <t>"pod stáv. krytem chodníku a zpevněných ploch" 151+135</t>
  </si>
  <si>
    <t>"pod stáv. dlážděným krytem" 22</t>
  </si>
  <si>
    <t>"stáv. beton. plochy v trase" 135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</si>
  <si>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</si>
  <si>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</si>
  <si>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336642546</t>
  </si>
  <si>
    <t>https://podminky.urs.cz/item/CS_URS_2026_01/113107342</t>
  </si>
  <si>
    <t>"stáv. kryt chodníku a zpevněných ploch" 151</t>
  </si>
  <si>
    <t>"stáv. sil. obrubníky v trase" 128</t>
  </si>
  <si>
    <t>121151103</t>
  </si>
  <si>
    <t>Sejmutí ornice strojně při souvislé ploše do 100 m2, tl. vrstvy do 200 mm</t>
  </si>
  <si>
    <t>-851867395</t>
  </si>
  <si>
    <t>https://podminky.urs.cz/item/CS_URS_2026_01/121151103</t>
  </si>
  <si>
    <t>"pouze v místech jejího výskytu"</t>
  </si>
  <si>
    <t>"VĚTEV A" 4440</t>
  </si>
  <si>
    <t>"VĚTEV B" 250</t>
  </si>
  <si>
    <t>"pro novou konstrukci"</t>
  </si>
  <si>
    <t>"určeno z příčných řezů" 218</t>
  </si>
  <si>
    <t>"VĚTEV A" 1,5*1,5*1,2*4</t>
  </si>
  <si>
    <t>"VĚTEV A" 0,5*0,5*132</t>
  </si>
  <si>
    <t>"VĚTEV A" 0,8*1*25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</si>
  <si>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</si>
  <si>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</si>
  <si>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19038049</t>
  </si>
  <si>
    <t>https://podminky.urs.cz/item/CS_URS_2026_01/162351104</t>
  </si>
  <si>
    <t>"ornice na dočasnou skládku a zpět"</t>
  </si>
  <si>
    <t>"pro ohumusování" 346*2</t>
  </si>
  <si>
    <t>188247215</t>
  </si>
  <si>
    <t>"pro obsyp UV" 2*2</t>
  </si>
  <si>
    <t>"pro zásyp rýh" 5*2</t>
  </si>
  <si>
    <t>"do násypů" 128*2</t>
  </si>
  <si>
    <t>"pro terénní úpravy" 65*2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</si>
  <si>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</si>
  <si>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</si>
  <si>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1052641899</t>
  </si>
  <si>
    <t>https://podminky.urs.cz/item/CS_URS_2026_01/162651112</t>
  </si>
  <si>
    <t>"odvoz výkopku zeminy - přebytečná ornice"</t>
  </si>
  <si>
    <t>"sejmuto ornice" 938</t>
  </si>
  <si>
    <t>"pro ohumusování" -346</t>
  </si>
  <si>
    <t>"(na místo určené investorem)"</t>
  </si>
  <si>
    <t>"pro obsyp UV" 2</t>
  </si>
  <si>
    <t>"pro zásyp rýh" 5</t>
  </si>
  <si>
    <t>"pro terénní úpravy" 65</t>
  </si>
  <si>
    <t>167151111</t>
  </si>
  <si>
    <t>Nakládání, skládání a překládání neulehlého výkopku nebo sypaniny strojně nakládání, množství přes 100 m3, z hornin třídy těžitelnosti I, skupiny 1 až 3</t>
  </si>
  <si>
    <t>1858361494</t>
  </si>
  <si>
    <t>https://podminky.urs.cz/item/CS_URS_2026_01/167151111</t>
  </si>
  <si>
    <t>"ornice z dočasné skládky zpět"</t>
  </si>
  <si>
    <t>"pro ohumusování" 346</t>
  </si>
  <si>
    <t>167151112</t>
  </si>
  <si>
    <t>Nakládání, skládání a překládání neulehlého výkopku nebo sypaniny strojně nakládání, množství přes 100 m3, z hornin třídy těžitelnosti II, skupiny 4 a 5</t>
  </si>
  <si>
    <t>2013082061</t>
  </si>
  <si>
    <t>https://podminky.urs.cz/item/CS_URS_2026_01/167151112</t>
  </si>
  <si>
    <t>"do násypů" 128</t>
  </si>
  <si>
    <t>171151101</t>
  </si>
  <si>
    <t>Hutnění boků násypů z hornin soudržných a sypkých pro jakýkoliv sklon, délku a míru zhutnění svahu</t>
  </si>
  <si>
    <t>-1806346482</t>
  </si>
  <si>
    <t>https://podminky.urs.cz/item/CS_URS_2026_01/171151101</t>
  </si>
  <si>
    <t>"určeno z příčných řezů"</t>
  </si>
  <si>
    <t>"VĚTEV A" 1040</t>
  </si>
  <si>
    <t>171151103</t>
  </si>
  <si>
    <t>Uložení sypanin do násypů strojně s rozprostřením sypaniny ve vrstvách a s hrubým urovnáním zhutněných z hornin soudržných jakékoliv třídy těžitelnosti</t>
  </si>
  <si>
    <t>575441227</t>
  </si>
  <si>
    <t>https://podminky.urs.cz/item/CS_URS_2026_01/171151103</t>
  </si>
  <si>
    <t>"z vhodné nenamrzavé zeminy z výkopku"</t>
  </si>
  <si>
    <t>"určeno z příčných řezů" 128</t>
  </si>
  <si>
    <t>"kolem obrub, terénní úpravy" 65</t>
  </si>
  <si>
    <t>"(z vhodné zeminy z výkopku)"</t>
  </si>
  <si>
    <t>716423467</t>
  </si>
  <si>
    <t>"celkem natěženo zeminy" 218+11+33+20</t>
  </si>
  <si>
    <t>"pro obsyp UV" -2</t>
  </si>
  <si>
    <t>"pro zásyp rýh" -5</t>
  </si>
  <si>
    <t>"do násypů" -128</t>
  </si>
  <si>
    <t>"pro terénní úpravy" -65</t>
  </si>
  <si>
    <t>"zemina dočasná" 200</t>
  </si>
  <si>
    <t>"ornice dočasná" 346</t>
  </si>
  <si>
    <t>"ornice trvalá" 592</t>
  </si>
  <si>
    <t>4*0,5</t>
  </si>
  <si>
    <t>25*0,2</t>
  </si>
  <si>
    <t>25*0,4</t>
  </si>
  <si>
    <t>10*2 'Přepočtené koeficientem množství</t>
  </si>
  <si>
    <t>"KŘIŽOVATKY MK"</t>
  </si>
  <si>
    <t>"km 0,137 69 L" 15</t>
  </si>
  <si>
    <t>"km 0,264 32 P" 155</t>
  </si>
  <si>
    <t>"km 0,267 61 L" 130</t>
  </si>
  <si>
    <t>"km 0,410 20 L" 65</t>
  </si>
  <si>
    <t>"km 0,460 07 P" 40</t>
  </si>
  <si>
    <t>"km 0,479 03 L" 40</t>
  </si>
  <si>
    <t>"km 0,520 16 L" 100</t>
  </si>
  <si>
    <t>"km 0,768 20 L" 105</t>
  </si>
  <si>
    <t>"km 0,852 60 L" 60</t>
  </si>
  <si>
    <t>"km 0,926 61 L" 15</t>
  </si>
  <si>
    <t>"PARKOVACÍ ZÁLIV"</t>
  </si>
  <si>
    <t>"km 0,726 66 - 0,738 97 L" 25</t>
  </si>
  <si>
    <t>"PARKOVACÍ PLOCHY"</t>
  </si>
  <si>
    <t>"km 0,727 86 - 0,746 17 P" 86</t>
  </si>
  <si>
    <t>"km 0,800 85 - 0,828 85 P" 126</t>
  </si>
  <si>
    <t>"AUTOBUSOVÝ ZÁLIV"</t>
  </si>
  <si>
    <t>"km 0,215 14 - 0,252 68 P" 65</t>
  </si>
  <si>
    <t>"CHODNÍKY"</t>
  </si>
  <si>
    <t>"km 0,000 00 - 1,065 15 L" 925</t>
  </si>
  <si>
    <t>"km 0,000 00 - 1,065 15 P" 415</t>
  </si>
  <si>
    <t>"km 0,131 20 P" 90</t>
  </si>
  <si>
    <t>"km 0,002 65 - 0,088 57 P" 140</t>
  </si>
  <si>
    <t>"SJEZDY"</t>
  </si>
  <si>
    <t>"km 0,000 00 - 1,065 15 L" 415</t>
  </si>
  <si>
    <t>"km 0,000 00 - 1,065 15 P" 655</t>
  </si>
  <si>
    <t>"km 0,131 20 P" 50</t>
  </si>
  <si>
    <t>"km 0,002 65 - 0,088 57 L" 30</t>
  </si>
  <si>
    <t>"km 0,002 65 - 0,088 57 P" 86</t>
  </si>
  <si>
    <t>"CHODNÍKOVÝ PŘEJEZD"</t>
  </si>
  <si>
    <t>"km 0,137 69 L" 6</t>
  </si>
  <si>
    <t>"km 0,926 61 L" 6</t>
  </si>
  <si>
    <t>"VAROVNÉ PÁSY TL. 60 mm</t>
  </si>
  <si>
    <t>"VĚTEV A" 15+17</t>
  </si>
  <si>
    <t>"VĚTEV B" 1</t>
  </si>
  <si>
    <t>"SIGNÁLNÍ PÁSY TL. 60 mm"</t>
  </si>
  <si>
    <t>"VĚTEV A" 9,5+8,5</t>
  </si>
  <si>
    <t>"KONTRASTNÍ PÁSY TL. 60 mm"</t>
  </si>
  <si>
    <t>"VĚTEV A" 21</t>
  </si>
  <si>
    <t>"VAROVNÉ PÁSY TL. 80 mm"</t>
  </si>
  <si>
    <t>"VĚTEV A" 47+54</t>
  </si>
  <si>
    <t>"VĚTEV B" 7</t>
  </si>
  <si>
    <t>"SIGNÁLNÍ PÁSY TL. 80 mm"</t>
  </si>
  <si>
    <t>181351103</t>
  </si>
  <si>
    <t>Rozprostření a urovnání ornice v rovině nebo ve svahu sklonu do 1:5 strojně při souvislé ploše přes 100 do 500 m2, tl. vrstvy do 200 mm</t>
  </si>
  <si>
    <t>-2092936469</t>
  </si>
  <si>
    <t>https://podminky.urs.cz/item/CS_URS_2026_01/181351103</t>
  </si>
  <si>
    <t>"čisté terénní úpravy"</t>
  </si>
  <si>
    <t>"VĚTEV A" 2150</t>
  </si>
  <si>
    <t>"VĚTEV B" 270</t>
  </si>
  <si>
    <t>181411131</t>
  </si>
  <si>
    <t>Založení trávníku na půdě předem připravené plochy do 1000 m2 výsevem včetně utažení parkového v rovině nebo na svahu do 1:5</t>
  </si>
  <si>
    <t>-1520499113</t>
  </si>
  <si>
    <t>https://podminky.urs.cz/item/CS_URS_2026_01/181411131</t>
  </si>
  <si>
    <t>00572410</t>
  </si>
  <si>
    <t>osivo směs travní parková</t>
  </si>
  <si>
    <t>kg</t>
  </si>
  <si>
    <t>6100396</t>
  </si>
  <si>
    <t>2420*0,02 'Přepočtené koeficientem množství</t>
  </si>
  <si>
    <t>181411132</t>
  </si>
  <si>
    <t>Založení trávníku na půdě předem připravené plochy do 1000 m2 výsevem včetně utažení parkového na svahu přes 1:5 do 1:2</t>
  </si>
  <si>
    <t>-1043553261</t>
  </si>
  <si>
    <t>https://podminky.urs.cz/item/CS_URS_2026_01/181411132</t>
  </si>
  <si>
    <t>-634152144</t>
  </si>
  <si>
    <t>1040*0,02 'Přepočtené koeficientem množství</t>
  </si>
  <si>
    <t>182251101</t>
  </si>
  <si>
    <t>Svahování trvalých svahů do projektovaných profilů strojně s potřebným přemístěním výkopku při svahování násypů v jakékoliv hornině</t>
  </si>
  <si>
    <t>-2123374946</t>
  </si>
  <si>
    <t>https://podminky.urs.cz/item/CS_URS_2026_01/182251101</t>
  </si>
  <si>
    <t>182351123</t>
  </si>
  <si>
    <t>Rozprostření a urovnání ornice ve svahu sklonu přes 1:5 strojně při souvislé ploše přes 100 do 500 m2, tl. vrstvy do 200 mm</t>
  </si>
  <si>
    <t>-993826318</t>
  </si>
  <si>
    <t>https://podminky.urs.cz/item/CS_URS_2026_01/182351123</t>
  </si>
  <si>
    <t>"VĚTEV A" 0,4*0,3*132</t>
  </si>
  <si>
    <t>"VĚTEV A" 0,4*0,06*132</t>
  </si>
  <si>
    <t>"VĚTEV A" 132</t>
  </si>
  <si>
    <t>"VĚTEV A" 0,8*0,1*25</t>
  </si>
  <si>
    <t>-1889214711</t>
  </si>
  <si>
    <t>"km 0,137 69 L" 15*2</t>
  </si>
  <si>
    <t>"km 0,264 32 P" 155*2</t>
  </si>
  <si>
    <t>"km 0,267 61 L" 130*2</t>
  </si>
  <si>
    <t>"km 0,410 20 L" 65*2</t>
  </si>
  <si>
    <t>"km 0,460 07 P" 40*2</t>
  </si>
  <si>
    <t>"km 0,479 03 L" 40*2</t>
  </si>
  <si>
    <t>"km 0,520 16 L" 100*2</t>
  </si>
  <si>
    <t>"km 0,768 20 L" 105*2</t>
  </si>
  <si>
    <t>"km 0,852 60 L" 60*2</t>
  </si>
  <si>
    <t>"km 0,926 61 L" 15*2</t>
  </si>
  <si>
    <t>"VAROVNÉ PÁSY TL. 60 mm"</t>
  </si>
  <si>
    <t>564861111</t>
  </si>
  <si>
    <t>Podklad ze štěrkodrti ŠD s rozprostřením a zhutněním plochy přes 100 m2, po zhutnění tl. 200 mm</t>
  </si>
  <si>
    <t>-780962901</t>
  </si>
  <si>
    <t>https://podminky.urs.cz/item/CS_URS_2026_01/564861111</t>
  </si>
  <si>
    <t>564910411</t>
  </si>
  <si>
    <t>Podklad nebo podsyp z asfaltového recyklátu s rozprostřením a zhutněním plochy jednotlivě do 100 m2, po zhutnění tl. 50 mm</t>
  </si>
  <si>
    <t>-1071926577</t>
  </si>
  <si>
    <t>https://podminky.urs.cz/item/CS_URS_2026_01/564910411</t>
  </si>
  <si>
    <t>"km 0,000 00 - 1,065 15 P" 635</t>
  </si>
  <si>
    <t>564920411</t>
  </si>
  <si>
    <t>Podklad nebo podsyp z asfaltového recyklátu s rozprostřením a zhutněním plochy jednotlivě do 100 m2, po zhutnění tl. 60 mm</t>
  </si>
  <si>
    <t>131723062</t>
  </si>
  <si>
    <t>https://podminky.urs.cz/item/CS_URS_2026_01/564920411</t>
  </si>
  <si>
    <t>565135111</t>
  </si>
  <si>
    <t>Asfaltový beton vrstva podkladní ACP 16 z nemodifikovaného asfaltu s rozprostřením a zhutněním ACP 16 S v pruhu šířky přes 1,5 do 3 m, po zhutnění tl. 50 mm</t>
  </si>
  <si>
    <t>2093786743</t>
  </si>
  <si>
    <t>https://podminky.urs.cz/item/CS_URS_2026_01/565135111</t>
  </si>
  <si>
    <t>565135121</t>
  </si>
  <si>
    <t>Asfaltový beton vrstva podkladní ACP 16 z nemodifikovaného asfaltu s rozprostřením a zhutněním ACP 16 S v pruhu šířky přes 3 m, po zhutnění tl. 50 mm</t>
  </si>
  <si>
    <t>-429089666</t>
  </si>
  <si>
    <t>https://podminky.urs.cz/item/CS_URS_2026_01/565135121</t>
  </si>
  <si>
    <t>567122111</t>
  </si>
  <si>
    <t>Podklad ze směsi stmelené cementem SC bez dilatačních spár, s rozprostřením a zhutněním SC C 8/10, po zhutnění tl. 120 mm</t>
  </si>
  <si>
    <t>744712598</t>
  </si>
  <si>
    <t>https://podminky.urs.cz/item/CS_URS_2026_01/567122111</t>
  </si>
  <si>
    <t>23920685</t>
  </si>
  <si>
    <t>577133111</t>
  </si>
  <si>
    <t>Asfaltový beton vrstva obrusná ACO 8 z nemodifikovaného asfaltu s rozprostřením a se zhutněním ACO 8 v pruhu šířky přes 1,5 do 3 m, po zhutnění tl. 40 mm</t>
  </si>
  <si>
    <t>-919150182</t>
  </si>
  <si>
    <t>https://podminky.urs.cz/item/CS_URS_2026_01/577133111</t>
  </si>
  <si>
    <t>577134221</t>
  </si>
  <si>
    <t>Asfaltový beton vrstva obrusná ACO 11 z nemodifikovaného asfaltu s rozprostřením a se zhutněním ACO 11 v pruhu šířky přes 3 m, po zhutnění tl. 40 mm</t>
  </si>
  <si>
    <t>-136062825</t>
  </si>
  <si>
    <t>https://podminky.urs.cz/item/CS_URS_2026_01/577134221</t>
  </si>
  <si>
    <t>577143111</t>
  </si>
  <si>
    <t>Asfaltový beton vrstva obrusná ACO 8 z nemodifikovaného asfaltu s rozprostřením a se zhutněním ACO 8 v pruhu šířky přes 1,5 do 3 m, po zhutnění tl. 50 mm</t>
  </si>
  <si>
    <t>14565979</t>
  </si>
  <si>
    <t>https://podminky.urs.cz/item/CS_URS_2026_01/577143111</t>
  </si>
  <si>
    <t>577144211</t>
  </si>
  <si>
    <t>Asfaltový beton vrstva obrusná ACO 11 z nemodifikovaného asfaltu s rozprostřením a se zhutněním ACO 11 v pruhu šířky přes 1,5 do 3 m, po zhutnění tl. 50 mm</t>
  </si>
  <si>
    <t>34251268</t>
  </si>
  <si>
    <t>https://podminky.urs.cz/item/CS_URS_2026_01/577144211</t>
  </si>
  <si>
    <t>577144221</t>
  </si>
  <si>
    <t>Asfaltový beton vrstva obrusná ACO 11 z nemodifikovaného asfaltu s rozprostřením a se zhutněním ACO 11 v pruhu šířky přes 3 m, po zhutnění tl. 50 mm</t>
  </si>
  <si>
    <t>1744185374</t>
  </si>
  <si>
    <t>https://podminky.urs.cz/item/CS_URS_2026_01/577144221</t>
  </si>
  <si>
    <t>591211111</t>
  </si>
  <si>
    <t>Kladení dlažby z kostek s provedením lože do tl. 50 mm, s vyplněním spár, s dvojím beraněním a se smetením přebytečného materiálu na krajnici drobných z kamene, do lože z kameniva</t>
  </si>
  <si>
    <t>-502872169</t>
  </si>
  <si>
    <t>https://podminky.urs.cz/item/CS_URS_2026_01/591211111</t>
  </si>
  <si>
    <t>-1373810407</t>
  </si>
  <si>
    <t>65*1,02 'Přepočtené koeficientem množství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</si>
  <si>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</si>
  <si>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</si>
  <si>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-1425810180</t>
  </si>
  <si>
    <t>https://podminky.urs.cz/item/CS_URS_2026_01/596211110</t>
  </si>
  <si>
    <t>"VAROVNÉ PÁSY"</t>
  </si>
  <si>
    <t>"SIGNÁLNÍ PÁSY"</t>
  </si>
  <si>
    <t>"KONTRASTNÍ PÁSY"</t>
  </si>
  <si>
    <t>59245006</t>
  </si>
  <si>
    <t>dlažba pro nevidomé betonová 200x100mm tl 60mm barevná</t>
  </si>
  <si>
    <t>1668675016</t>
  </si>
  <si>
    <t>"viz položka kladení"</t>
  </si>
  <si>
    <t>51*1,03 'Přepočtené koeficientem množství</t>
  </si>
  <si>
    <t>59245008</t>
  </si>
  <si>
    <t>dlažba skladebná betonová 200x100mm tl 60mm barevná</t>
  </si>
  <si>
    <t>-159949944</t>
  </si>
  <si>
    <t>21*1,03 'Přepočtené koeficientem množství</t>
  </si>
  <si>
    <t>596211210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</si>
  <si>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</si>
  <si>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-748277370</t>
  </si>
  <si>
    <t>https://podminky.urs.cz/item/CS_URS_2026_01/596211210</t>
  </si>
  <si>
    <t>59245226</t>
  </si>
  <si>
    <t>dlažba pro nevidomé betonová 200x100mm tl 80mm barevná</t>
  </si>
  <si>
    <t>-68940567</t>
  </si>
  <si>
    <t>113*1,03 'Přepočtené koeficientem množství</t>
  </si>
  <si>
    <t>"VĚTEV A" 25</t>
  </si>
  <si>
    <t>25*1,03 'Přepočtené koeficientem množství</t>
  </si>
  <si>
    <t>"PŘÍPOJKA ULIČNÍ VPUSTI"</t>
  </si>
  <si>
    <t>"VĚTEV A" 1</t>
  </si>
  <si>
    <t>1212542545</t>
  </si>
  <si>
    <t>"VĚTEV A" 7</t>
  </si>
  <si>
    <t>-1664093452</t>
  </si>
  <si>
    <t>-1871036423</t>
  </si>
  <si>
    <t>-1610501589</t>
  </si>
  <si>
    <t>"IJ 4b" 5</t>
  </si>
  <si>
    <t>"IZ 5a" 1</t>
  </si>
  <si>
    <t>"IZ 5b" 1</t>
  </si>
  <si>
    <t>"IP 11b" 2</t>
  </si>
  <si>
    <t>"IP 12" 1</t>
  </si>
  <si>
    <t>40445625</t>
  </si>
  <si>
    <t>informativní značky provozní IP8, IP9, IP11-IP13 500x700mm</t>
  </si>
  <si>
    <t>-1100179877</t>
  </si>
  <si>
    <t>40445645</t>
  </si>
  <si>
    <t>informativní značky jiné IJ4b 500mm</t>
  </si>
  <si>
    <t>1529647733</t>
  </si>
  <si>
    <t>40445654</t>
  </si>
  <si>
    <t>informativní značky zónové IZ5 1000x750mm</t>
  </si>
  <si>
    <t>-545344887</t>
  </si>
  <si>
    <t>11*2 'Přepočtené koeficientem množství</t>
  </si>
  <si>
    <t>"V 10b" 4,5*16</t>
  </si>
  <si>
    <t>"V 11a" 36</t>
  </si>
  <si>
    <t>915211116</t>
  </si>
  <si>
    <t>Vodorovné dopravní značení stříkaným plastem dělící čára šířky 125 mm souvislá žlutá retroreflexní</t>
  </si>
  <si>
    <t>1743953342</t>
  </si>
  <si>
    <t>https://podminky.urs.cz/item/CS_URS_2026_01/915211116</t>
  </si>
  <si>
    <t>"V 12 a" 12+11,5</t>
  </si>
  <si>
    <t>"V 10f (symbol invalida)" 1</t>
  </si>
  <si>
    <t>"V 11a (nápis BUS)" 2*1</t>
  </si>
  <si>
    <t>916111113</t>
  </si>
  <si>
    <t>Osazení silniční obruby z dlažebních kostek v jedné řadě s ložem tl. přes 50 do 100 mm, s vyplněním a zatřením spár cementovou maltou z velkých kostek s boční opěrou z betonu prostého, do lože z betonu prostého téže značky</t>
  </si>
  <si>
    <t>-59933710</t>
  </si>
  <si>
    <t>https://podminky.urs.cz/item/CS_URS_2026_01/916111113</t>
  </si>
  <si>
    <t>"km 0,215 14 - 0,252 68 P" 37,5</t>
  </si>
  <si>
    <t>"km 0,726 66 - 0,738 97 L" 16</t>
  </si>
  <si>
    <t>58381008</t>
  </si>
  <si>
    <t>kostka štípaná dlažební žula velká 15/17</t>
  </si>
  <si>
    <t>223101816</t>
  </si>
  <si>
    <t>53,5*0,1734 'Přepočtené koeficientem množství</t>
  </si>
  <si>
    <t>"km 0,000 00 - 1,065 15 L" 216</t>
  </si>
  <si>
    <t>"km 0,000 00 - 1,065 15 P" 115</t>
  </si>
  <si>
    <t>"KOLEM UV" 3*0,5*4</t>
  </si>
  <si>
    <t>337*0,102 'Přepočtené koeficientem množství</t>
  </si>
  <si>
    <t>"nájezdové dl. 1 m" 129</t>
  </si>
  <si>
    <t>"nájezdové dl. 0,5 m" 15,5</t>
  </si>
  <si>
    <t>"přechodové L/P" 57</t>
  </si>
  <si>
    <t>"výšky 0,3 m" 24</t>
  </si>
  <si>
    <t>"délky 0,5 m" 120,5</t>
  </si>
  <si>
    <t>"R 1 m" 1,57</t>
  </si>
  <si>
    <t>"R 2 m" 3,15+3,15</t>
  </si>
  <si>
    <t>"délky 1 m" 610</t>
  </si>
  <si>
    <t>"nájezdové dl. 1 m" 140</t>
  </si>
  <si>
    <t>"nájezdové dl. 0,5 m" 9,5</t>
  </si>
  <si>
    <t>"přechodové L/P" 47</t>
  </si>
  <si>
    <t>"výšky 0,3 m" 12+12</t>
  </si>
  <si>
    <t>"délky 0,5 m" 21,5</t>
  </si>
  <si>
    <t>"délky 1 m" 263</t>
  </si>
  <si>
    <t>"nájezdové dl. 1 m" 6</t>
  </si>
  <si>
    <t>"přechodové L/P" 2</t>
  </si>
  <si>
    <t>"délky 1 m" 56</t>
  </si>
  <si>
    <t>"km 0,002 65 - 0,088 57 P"</t>
  </si>
  <si>
    <t>"nájezdové dl. 1 m" 14</t>
  </si>
  <si>
    <t>"nájezdové dl. 0,5 m" 2,5</t>
  </si>
  <si>
    <t>"přechodové L/P" 7</t>
  </si>
  <si>
    <t>"délky 0,5 m" 2</t>
  </si>
  <si>
    <t>"délky 1 m" 70</t>
  </si>
  <si>
    <t>99</t>
  </si>
  <si>
    <t>59217026</t>
  </si>
  <si>
    <t>obrubník silniční betonový 500x150x250mm</t>
  </si>
  <si>
    <t>634523468</t>
  </si>
  <si>
    <t>"km 0,000 00 - 1,065 15 L" 120,5</t>
  </si>
  <si>
    <t>"km 0,000 00 - 1,065 15 P" 21,5</t>
  </si>
  <si>
    <t>"km 0,002 65 - 0,088 57 P" 2</t>
  </si>
  <si>
    <t>100</t>
  </si>
  <si>
    <t>59217028</t>
  </si>
  <si>
    <t>obrubník silniční betonový nájezdový 500x150x150mm</t>
  </si>
  <si>
    <t>-1321640306</t>
  </si>
  <si>
    <t>"km 0,000 00 - 1,065 15 L" 15,5</t>
  </si>
  <si>
    <t>"km 0,000 00 - 1,065 15 P" 9,5</t>
  </si>
  <si>
    <t>"km 0,002 65 - 0,088 57 P" 2,5</t>
  </si>
  <si>
    <t>"km 0,000 00 - 1,065 15 L" 129</t>
  </si>
  <si>
    <t>"km 0,000 00 - 1,065 15 P" 140</t>
  </si>
  <si>
    <t>"km 0,002 65 - 0,088 57 P" 14</t>
  </si>
  <si>
    <t>"km 0,000 00 - 1,065 15 L" 57</t>
  </si>
  <si>
    <t>"km 0,000 00 - 1,065 15 P" 47</t>
  </si>
  <si>
    <t>"km 0,131 20 P" 2</t>
  </si>
  <si>
    <t>"km 0,002 65 - 0,088 57 P" 7</t>
  </si>
  <si>
    <t>"km 0,000 00 - 1,065 15 L" 610</t>
  </si>
  <si>
    <t>"km 0,000 00 - 1,065 15 P" 263</t>
  </si>
  <si>
    <t>"km 0,131 20 P" 56</t>
  </si>
  <si>
    <t>"km 0,002 65 - 0,088 57 P" 70</t>
  </si>
  <si>
    <t>999*1,02 'Přepočtené koeficientem množství</t>
  </si>
  <si>
    <t>59217034</t>
  </si>
  <si>
    <t>obrubník silniční betonový 1000x150x300mm</t>
  </si>
  <si>
    <t>257801219</t>
  </si>
  <si>
    <t>"km 0,000 00 - 1,065 15 L" 24</t>
  </si>
  <si>
    <t>"km 0,000 00 - 1,065 15 P" 24</t>
  </si>
  <si>
    <t>"km 0,131 20 P" 24</t>
  </si>
  <si>
    <t>105</t>
  </si>
  <si>
    <t>59217035</t>
  </si>
  <si>
    <t>obrubník betonový obloukový vnější 780x150x250mm</t>
  </si>
  <si>
    <t>111597191</t>
  </si>
  <si>
    <t>106</t>
  </si>
  <si>
    <t>916331112</t>
  </si>
  <si>
    <t>Osazení zahradního obrubníku betonového s ložem tl. od 50 do 100 mm z betonu prostého tř. C 12/15 s boční opěrou z betonu prostého tř. C 12/15</t>
  </si>
  <si>
    <t>-1976298191</t>
  </si>
  <si>
    <t>https://podminky.urs.cz/item/CS_URS_2026_01/916331112</t>
  </si>
  <si>
    <t>"km 0,000 00 - 1,065 15 L" 805</t>
  </si>
  <si>
    <t>"km 0,000 00 - 1,065 15 P" 615</t>
  </si>
  <si>
    <t>"km 0,131 20 P" 70</t>
  </si>
  <si>
    <t>"km 0,002 65 - 0,088 57 L" 28</t>
  </si>
  <si>
    <t>107</t>
  </si>
  <si>
    <t>59217008</t>
  </si>
  <si>
    <t>obrubník parkový betonový 1000x80x200mm</t>
  </si>
  <si>
    <t>1829085781</t>
  </si>
  <si>
    <t>108</t>
  </si>
  <si>
    <t>0,25*0,09*1652,37</t>
  </si>
  <si>
    <t>0,25*0,09*337</t>
  </si>
  <si>
    <t>0,25*0,09*53,5</t>
  </si>
  <si>
    <t>109</t>
  </si>
  <si>
    <t>"km 0,137 69 L" 3,5</t>
  </si>
  <si>
    <t>"km 0,264 32 P" 4,5</t>
  </si>
  <si>
    <t>"km 0,267 61 L" 5</t>
  </si>
  <si>
    <t>"km 0,410 20 L" 4,5</t>
  </si>
  <si>
    <t>"km 0,460 07 P" 3,5</t>
  </si>
  <si>
    <t>"km 0,479 03 L" 5,5</t>
  </si>
  <si>
    <t>"km 0,520 16 L" 5,5</t>
  </si>
  <si>
    <t>"km 0,768 20 L" 5,5</t>
  </si>
  <si>
    <t>"km 0,852 60 L" 8</t>
  </si>
  <si>
    <t>"km 0,926 61 L" 4</t>
  </si>
  <si>
    <t>110</t>
  </si>
  <si>
    <t>111</t>
  </si>
  <si>
    <t>112</t>
  </si>
  <si>
    <t>"stáv. kryt navazujících MK" 1260*3</t>
  </si>
  <si>
    <t>113</t>
  </si>
  <si>
    <t>114</t>
  </si>
  <si>
    <t>"stáv. svislé DZ v trase" 3</t>
  </si>
  <si>
    <t>115</t>
  </si>
  <si>
    <t>116</t>
  </si>
  <si>
    <t>"materiál z úpravy vodovod. šoupat" 1,2</t>
  </si>
  <si>
    <t>"svislé DZ" 0,3</t>
  </si>
  <si>
    <t>117</t>
  </si>
  <si>
    <t>"na skládku investora"</t>
  </si>
  <si>
    <t>"materiál z úpravy vodovod. šoupat do 5 km" 4*1,2</t>
  </si>
  <si>
    <t>"svislé DZ do 5 km" 4*0,3</t>
  </si>
  <si>
    <t>118</t>
  </si>
  <si>
    <t>-2056617088</t>
  </si>
  <si>
    <t>"štěrk, štět, písčitá zemina s kameny" 1234,5</t>
  </si>
  <si>
    <t>"materiál z čištění vozovky" 37,8+75,6</t>
  </si>
  <si>
    <t>"živičné kry" 439,6</t>
  </si>
  <si>
    <t>"beton. kry" 32,4</t>
  </si>
  <si>
    <t>"beton. obrubníky" 26,2</t>
  </si>
  <si>
    <t>"beton. tvarovka" 6,5</t>
  </si>
  <si>
    <t>"materiál z úpravy Š" 4,3</t>
  </si>
  <si>
    <t>119</t>
  </si>
  <si>
    <t>103 - Oprava objízdných tras - silnice III/1921</t>
  </si>
  <si>
    <t>113154553</t>
  </si>
  <si>
    <t>Frézování živičného podkladu nebo krytu s naložením hmot na dopravní prostředek plochy přes 2 000 do 10 000 m2 tloušťky vrstvy 50 mm</t>
  </si>
  <si>
    <t>1066992121</t>
  </si>
  <si>
    <t>https://podminky.urs.cz/item/CS_URS_2026_01/113154553</t>
  </si>
  <si>
    <t>"km 0,000 - 1,070" 5230</t>
  </si>
  <si>
    <t>569911131</t>
  </si>
  <si>
    <t>Zpevnění krajnic nebo komunikací pro pěší s rozprostřením a zhutněním, po zhutnění asfaltovým recyklátem tl. 50 mm</t>
  </si>
  <si>
    <t>1473730215</t>
  </si>
  <si>
    <t>https://podminky.urs.cz/item/CS_URS_2026_01/569911131</t>
  </si>
  <si>
    <t>"prům. šířka krajnice 0,5 m"</t>
  </si>
  <si>
    <t>"km 0,000 - 1,070 L" 1070*0,5</t>
  </si>
  <si>
    <t>"km 0,000 - 1,070 P" 1070*0,5</t>
  </si>
  <si>
    <t>572141112</t>
  </si>
  <si>
    <t>Vyrovnání povrchu dosavadních krytů s rozprostřením hmot a zhutněním asfaltovým betonem ACO tl. přes 40 do 60 mm</t>
  </si>
  <si>
    <t>264703817</t>
  </si>
  <si>
    <t>https://podminky.urs.cz/item/CS_URS_2026_01/572141112</t>
  </si>
  <si>
    <t>"V MÍSTĚ SVĚŠENÝCH OKRAJŮ KOMUNIKACE"</t>
  </si>
  <si>
    <t>"předpoklad 10 % plochy komunikace" 525</t>
  </si>
  <si>
    <t>"(místa budou upřesněna investorem po provedeném frézování)"</t>
  </si>
  <si>
    <t>572531121</t>
  </si>
  <si>
    <t>Vyspravení trhlin dosavadního krytu asfaltovou sanační hmotou ošetření trhlin šířky do 20 mm</t>
  </si>
  <si>
    <t>1457740290</t>
  </si>
  <si>
    <t>https://podminky.urs.cz/item/CS_URS_2026_01/572531121</t>
  </si>
  <si>
    <t>"OPRAVA TRHLIN A SPÁR (dle TP 115)"</t>
  </si>
  <si>
    <t>"předpoklad" 125</t>
  </si>
  <si>
    <t>"(bude upřesněno investorem po provedeném frézování)"</t>
  </si>
  <si>
    <t>573231107</t>
  </si>
  <si>
    <t>Postřik spojovací PS bez posypu kamenivem ze silniční emulze, v množství 0,40 kg/m2</t>
  </si>
  <si>
    <t>986810891</t>
  </si>
  <si>
    <t>https://podminky.urs.cz/item/CS_URS_2026_01/573231107</t>
  </si>
  <si>
    <t>577144121</t>
  </si>
  <si>
    <t>Asfaltový beton vrstva obrusná ACO 11 z nemodifikovaného asfaltu s rozprostřením a se zhutněním ACO 11+ v pruhu šířky přes 3 m, po zhutnění tl. 50 mm</t>
  </si>
  <si>
    <t>1775356927</t>
  </si>
  <si>
    <t>https://podminky.urs.cz/item/CS_URS_2026_01/577144121</t>
  </si>
  <si>
    <t>919721291</t>
  </si>
  <si>
    <t>Vyztužení stávajícího asfaltového povrchu geomříží ze skelných vláken</t>
  </si>
  <si>
    <t>-294260647</t>
  </si>
  <si>
    <t>https://podminky.urs.cz/item/CS_URS_2026_01/919721291</t>
  </si>
  <si>
    <t>"předpoklad" 125*1</t>
  </si>
  <si>
    <t>"(o použití geomříže rozhodne investor po provedeném frézování)"</t>
  </si>
  <si>
    <t>919731121</t>
  </si>
  <si>
    <t>Zarovnání styčné plochy podkladu nebo krytu podél vybourané části komunikace nebo zpevněné plochy živičné tl. do 50 mm</t>
  </si>
  <si>
    <t>-67741412</t>
  </si>
  <si>
    <t>https://podminky.urs.cz/item/CS_URS_2026_01/919731121</t>
  </si>
  <si>
    <t>"ZÚ km 0,000" 5</t>
  </si>
  <si>
    <t>"KÚ km 1,070" 5,5</t>
  </si>
  <si>
    <t>-1994269523</t>
  </si>
  <si>
    <t>919735111</t>
  </si>
  <si>
    <t>Řezání stávajícího živičného krytu nebo podkladu hloubky do 50 mm</t>
  </si>
  <si>
    <t>1660650012</t>
  </si>
  <si>
    <t>https://podminky.urs.cz/item/CS_URS_2026_01/919735111</t>
  </si>
  <si>
    <t>461154387</t>
  </si>
  <si>
    <t>1384703710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</si>
  <si>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</si>
  <si>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</si>
  <si>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-1316796225</t>
  </si>
  <si>
    <t>https://podminky.urs.cz/item/CS_URS_2026_01/938909611</t>
  </si>
  <si>
    <t>997221551</t>
  </si>
  <si>
    <t>Vodorovná doprava suti bez naložení, ale se složením a s hrubým urovnáním ze sypkých materiálů, na vzdálenost do 1 km</t>
  </si>
  <si>
    <t>-1088738778</t>
  </si>
  <si>
    <t>https://podminky.urs.cz/item/CS_URS_2026_01/997221551</t>
  </si>
  <si>
    <t>"živičná drť z frézování krytu" 601,5</t>
  </si>
  <si>
    <t>"živičná drť z čištění vozovky" 52,3+104,6</t>
  </si>
  <si>
    <t>"hlinitý materiál z čištění krajnic" 134,8</t>
  </si>
  <si>
    <t>997221559</t>
  </si>
  <si>
    <t>Vodorovná doprava suti bez naložení, ale se složením a s hrubým urovnáním ze sypkých materiálů, na vzdálenost Příplatek k ceně za každý další započatý 1 km přes 1 km</t>
  </si>
  <si>
    <t>1100231598</t>
  </si>
  <si>
    <t>https://podminky.urs.cz/item/CS_URS_2026_01/997221559</t>
  </si>
  <si>
    <t>"z dočasné skládky zpět"</t>
  </si>
  <si>
    <t>"živičná drť pro zpevnění krajnic do 1 km" 115,6</t>
  </si>
  <si>
    <t>"na skládku SÚS PK v obci Valdorf"</t>
  </si>
  <si>
    <t>"živičná drť z frézování vozovky do 31 km" 30*(601,5-115,6)</t>
  </si>
  <si>
    <t>"živičná drť z čištění vozovky do 31 km" 30*(52,3+104,6)</t>
  </si>
  <si>
    <t>997221611</t>
  </si>
  <si>
    <t>Nakládání na dopravní prostředky pro vodorovnou dopravu suti</t>
  </si>
  <si>
    <t>-406364285</t>
  </si>
  <si>
    <t>https://podminky.urs.cz/item/CS_URS_2026_01/997221611</t>
  </si>
  <si>
    <t>"živičná drť z dočasné skládky zpět" 115,6</t>
  </si>
  <si>
    <t>"(pro zpevnění krajnic)"</t>
  </si>
  <si>
    <t>-115000474</t>
  </si>
  <si>
    <t>-674057863</t>
  </si>
  <si>
    <t>998225192</t>
  </si>
  <si>
    <t>Přesun hmot pro komunikace s krytem z kameniva, monolitickým betonovým nebo živičným Příplatek k ceně za zvětšený přesun přes vymezenou vodorovnou dopravní vzdálenost do 2000 m</t>
  </si>
  <si>
    <t>-633051175</t>
  </si>
  <si>
    <t>https://podminky.urs.cz/item/CS_URS_2026_01/998225192</t>
  </si>
  <si>
    <t>104 - Oprava objízdných tras - silnice III/1922</t>
  </si>
  <si>
    <t>113154523</t>
  </si>
  <si>
    <t>Frézování živičného podkladu nebo krytu s naložením hmot na dopravní prostředek plochy do 500 m2 pruhu šířky přes 0,5 m, tloušťky vrstvy 50 mm</t>
  </si>
  <si>
    <t>1140427828</t>
  </si>
  <si>
    <t>https://podminky.urs.cz/item/CS_URS_2026_01/113154523</t>
  </si>
  <si>
    <t>"km 0,088 57 - 0,171 18" 395</t>
  </si>
  <si>
    <t>"km 0,088 57 - 0,171 18 L" 73,5*0,5</t>
  </si>
  <si>
    <t>"km 0,088 57 - 0,171 18 P" 80,5*0,5</t>
  </si>
  <si>
    <t>"předpoklad 15 % plochy komunikace" 60</t>
  </si>
  <si>
    <t>"(místa budou upřesněna investorem po provedném frézování)"</t>
  </si>
  <si>
    <t>"předpoklad" 15</t>
  </si>
  <si>
    <t>"předpoklad" 15*1</t>
  </si>
  <si>
    <t>"ZÚ km 0,088 57" 8</t>
  </si>
  <si>
    <t>"KÚ km 0,171 18" 5</t>
  </si>
  <si>
    <t>"živičná drť z frézování krytu" 45,4</t>
  </si>
  <si>
    <t>"živičná drť z čištění vozovky" 4+7,9</t>
  </si>
  <si>
    <t>"hlinitý materiál z čištění krajnic" 9,7</t>
  </si>
  <si>
    <t>"živičná drť pro zpevnění krajnic do 1 km" 8,3</t>
  </si>
  <si>
    <t>"živičná drť z frézování vozovky do 32 km" 31*(45,4-8,3)</t>
  </si>
  <si>
    <t>"živičná drť z čištění vozovky do 32 km" 31*(4+7,9)</t>
  </si>
  <si>
    <t>-1781389948</t>
  </si>
  <si>
    <t>"živičná drť z dočasné skládky zpět" 8,3</t>
  </si>
  <si>
    <t>998225191</t>
  </si>
  <si>
    <t>Přesun hmot pro komunikace s krytem z kameniva, monolitickým betonovým nebo živičným Příplatek k ceně za zvětšený přesun přes vymezenou vodorovnou dopravní vzdálenost do 1000 m</t>
  </si>
  <si>
    <t>-741950917</t>
  </si>
  <si>
    <t>https://podminky.urs.cz/item/CS_URS_2026_01/998225191</t>
  </si>
  <si>
    <t>901 - VRN SÚS Plzeňského kraje p.o.</t>
  </si>
  <si>
    <t>VRN - Vedlejší rozpočtové náklady</t>
  </si>
  <si>
    <t xml:space="preserve">    VRN1 - Průzkumné, zeměměřičské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</si>
  <si>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</si>
  <si>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</si>
  <si>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</si>
  <si>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</si>
  <si>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</si>
  <si>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</si>
  <si>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</si>
  <si>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</si>
  <si>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zeměměřičské a projektové práce</t>
  </si>
  <si>
    <t>012164000</t>
  </si>
  <si>
    <t>Vytyčení a zaměření inženýrských sítí</t>
  </si>
  <si>
    <t>komplet</t>
  </si>
  <si>
    <t>1024</t>
  </si>
  <si>
    <t>1877582032</t>
  </si>
  <si>
    <t>https://podminky.urs.cz/item/CS_URS_2026_01/012164000</t>
  </si>
  <si>
    <t>"vytýčení podz. inženýrských sítí na staveništi" 1</t>
  </si>
  <si>
    <t>012303000</t>
  </si>
  <si>
    <t>Zeměměřičské práce při provádění stavby</t>
  </si>
  <si>
    <t>1901193618</t>
  </si>
  <si>
    <t>https://podminky.urs.cz/item/CS_URS_2026_01/012303000</t>
  </si>
  <si>
    <t>"polohopisné a výškopisné zaměření dílčích částí stavby" 1</t>
  </si>
  <si>
    <t>"(stavebních objektů)"</t>
  </si>
  <si>
    <t>012344000</t>
  </si>
  <si>
    <t>Vytyčovací práce</t>
  </si>
  <si>
    <t>2055597520</t>
  </si>
  <si>
    <t>https://podminky.urs.cz/item/CS_URS_2026_01/012344000</t>
  </si>
  <si>
    <t>"vytýčení stavby" 1</t>
  </si>
  <si>
    <t>012414000</t>
  </si>
  <si>
    <t>Geometrický plán</t>
  </si>
  <si>
    <t>-38374301</t>
  </si>
  <si>
    <t>https://podminky.urs.cz/item/CS_URS_2026_01/012414000</t>
  </si>
  <si>
    <t>"na základě geodetického zaměření skutečného provedení stavby" 1</t>
  </si>
  <si>
    <t>012444000</t>
  </si>
  <si>
    <t>Geodetické měření skutečného provedení stavby</t>
  </si>
  <si>
    <t>38743023</t>
  </si>
  <si>
    <t>https://podminky.urs.cz/item/CS_URS_2026_01/012444000</t>
  </si>
  <si>
    <t>"polohopisné a výškopisné zaměření skutečného provedení stavby" 1</t>
  </si>
  <si>
    <t xml:space="preserve">"(vyhotovení geodetické aktualizační dokumentace a geodetického podkladu pro vedení  digitální technické mapy DTM</t>
  </si>
  <si>
    <t>"(Základní prostorová situace (ZPS) a Dopravní a technická infrastruktura (DI/TI)"</t>
  </si>
  <si>
    <t>"v souladu s vyhláškou č. 393/2020 Sb., o digitální technické mapě kraje, v platném znění)"</t>
  </si>
  <si>
    <t>013254000</t>
  </si>
  <si>
    <t>Dokumentace skutečného provedení stavby</t>
  </si>
  <si>
    <t>-2079873763</t>
  </si>
  <si>
    <t>https://podminky.urs.cz/item/CS_URS_2026_01/013254000</t>
  </si>
  <si>
    <t>"na základě geodetického polohopisného a výškopisného zaměření"</t>
  </si>
  <si>
    <t>"počet paré" 4</t>
  </si>
  <si>
    <t>VRN2</t>
  </si>
  <si>
    <t>Příprava staveniště</t>
  </si>
  <si>
    <t>022002000</t>
  </si>
  <si>
    <t>Přeložení konstrukcí</t>
  </si>
  <si>
    <t>-1845912693</t>
  </si>
  <si>
    <t>https://podminky.urs.cz/item/CS_URS_2026_01/022002000</t>
  </si>
  <si>
    <t>"stáv. mobiliář a ostatní konstrukce v trase" 1</t>
  </si>
  <si>
    <t>VRN3</t>
  </si>
  <si>
    <t>Zařízení staveniště</t>
  </si>
  <si>
    <t>032103000</t>
  </si>
  <si>
    <t>Náklady na stavební buňky, úpravu stávajících objektů</t>
  </si>
  <si>
    <t>-356971696</t>
  </si>
  <si>
    <t>https://podminky.urs.cz/item/CS_URS_2026_01/032103000</t>
  </si>
  <si>
    <t>"stavební buňka" 1</t>
  </si>
  <si>
    <t>"mobilní WC" 1</t>
  </si>
  <si>
    <t>034503000</t>
  </si>
  <si>
    <t>Informační tabule na staveništi</t>
  </si>
  <si>
    <t>-496458352</t>
  </si>
  <si>
    <t>https://podminky.urs.cz/item/CS_URS_2026_01/034503000</t>
  </si>
  <si>
    <t>"výstražné a informační tabule na staveništi" 10</t>
  </si>
  <si>
    <t>039103000</t>
  </si>
  <si>
    <t>Rozebrání, bourání a odvoz zařízení staveniště</t>
  </si>
  <si>
    <t>2099868247</t>
  </si>
  <si>
    <t>https://podminky.urs.cz/item/CS_URS_2026_01/039103000</t>
  </si>
  <si>
    <t>VRN4</t>
  </si>
  <si>
    <t>Inženýrská činnost</t>
  </si>
  <si>
    <t>043144000</t>
  </si>
  <si>
    <t>Zkoušky těsnosti</t>
  </si>
  <si>
    <t>-641432619</t>
  </si>
  <si>
    <t>https://podminky.urs.cz/item/CS_URS_2026_01/043144000</t>
  </si>
  <si>
    <t>"SO 301 - Rekonstrukce dešťové kanalizace" 1</t>
  </si>
  <si>
    <t>043154000</t>
  </si>
  <si>
    <t>Zkoušky hutnicí</t>
  </si>
  <si>
    <t>-1822606032</t>
  </si>
  <si>
    <t>https://podminky.urs.cz/item/CS_URS_2026_01/043154000</t>
  </si>
  <si>
    <t>"dle příslušných ČSN a TKP staveb pozemních komunikací" 1</t>
  </si>
  <si>
    <t>VRN7</t>
  </si>
  <si>
    <t>Provozní vlivy</t>
  </si>
  <si>
    <t>072103000</t>
  </si>
  <si>
    <t>Silniční provoz - projednání DIO a zajištění DIR</t>
  </si>
  <si>
    <t>1663122864</t>
  </si>
  <si>
    <t>https://podminky.urs.cz/item/CS_URS_2026_01/072103000</t>
  </si>
  <si>
    <t>"práce za úplné uzavírky komunikací" 1</t>
  </si>
  <si>
    <t>072203000</t>
  </si>
  <si>
    <t>Silniční provoz - zajištění DIO (dopravní značení)</t>
  </si>
  <si>
    <t>-1494721447</t>
  </si>
  <si>
    <t>https://podminky.urs.cz/item/CS_URS_2026_01/072203000</t>
  </si>
  <si>
    <t>"viz příloha PD - Dopravní opatření během stavby" 1</t>
  </si>
  <si>
    <t>072303000</t>
  </si>
  <si>
    <t>Rušení stavby silničním provozem</t>
  </si>
  <si>
    <t>-1209861316</t>
  </si>
  <si>
    <t>https://podminky.urs.cz/item/CS_URS_2026_01/072303000</t>
  </si>
  <si>
    <t>"při opravě objízdných tras" 1</t>
  </si>
  <si>
    <t>"(silnice III/1921 a III/1922)"</t>
  </si>
  <si>
    <t>VRN9</t>
  </si>
  <si>
    <t>Ostatní náklady</t>
  </si>
  <si>
    <t>091504000</t>
  </si>
  <si>
    <t>Náklady související s publikační činností</t>
  </si>
  <si>
    <t>336804530</t>
  </si>
  <si>
    <t>https://podminky.urs.cz/item/CS_URS_2026_01/091504000</t>
  </si>
  <si>
    <t>"pamětní deska (tabule)" 1</t>
  </si>
  <si>
    <t>"(dle parametrů poskytovatele dotace)"</t>
  </si>
  <si>
    <t>094002000</t>
  </si>
  <si>
    <t>Ostatní náklady související s výstavbou</t>
  </si>
  <si>
    <t>-1108450894</t>
  </si>
  <si>
    <t>https://podminky.urs.cz/item/CS_URS_2026_01/094002000</t>
  </si>
  <si>
    <t>"dodatečné úpravy stáv. inž. sítí a zařízení" 1</t>
  </si>
  <si>
    <t>"(dle požadavků správců jednotlivých sítí)"</t>
  </si>
  <si>
    <t>902 - VRN Obec Chodská Lhota</t>
  </si>
  <si>
    <t>-637001269</t>
  </si>
  <si>
    <t>"výstražné a informační tabule na staveništi" 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</si>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</sst>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113107226" TargetMode="External" /><Relationship Id="rId2" Type="http://schemas.openxmlformats.org/officeDocument/2006/relationships/hyperlink" Target="https://podminky.urs.cz/item/CS_URS_2026_01/113107242" TargetMode="External" /><Relationship Id="rId3" Type="http://schemas.openxmlformats.org/officeDocument/2006/relationships/hyperlink" Target="https://podminky.urs.cz/item/CS_URS_2026_01/113107330" TargetMode="External" /><Relationship Id="rId4" Type="http://schemas.openxmlformats.org/officeDocument/2006/relationships/hyperlink" Target="https://podminky.urs.cz/item/CS_URS_2026_01/113202111" TargetMode="External" /><Relationship Id="rId5" Type="http://schemas.openxmlformats.org/officeDocument/2006/relationships/hyperlink" Target="https://podminky.urs.cz/item/CS_URS_2026_01/122452203" TargetMode="External" /><Relationship Id="rId6" Type="http://schemas.openxmlformats.org/officeDocument/2006/relationships/hyperlink" Target="https://podminky.urs.cz/item/CS_URS_2026_01/122452205" TargetMode="External" /><Relationship Id="rId7" Type="http://schemas.openxmlformats.org/officeDocument/2006/relationships/hyperlink" Target="https://podminky.urs.cz/item/CS_URS_2026_01/122452206" TargetMode="External" /><Relationship Id="rId8" Type="http://schemas.openxmlformats.org/officeDocument/2006/relationships/hyperlink" Target="https://podminky.urs.cz/item/CS_URS_2026_01/131351100" TargetMode="External" /><Relationship Id="rId9" Type="http://schemas.openxmlformats.org/officeDocument/2006/relationships/hyperlink" Target="https://podminky.urs.cz/item/CS_URS_2026_01/132351101" TargetMode="External" /><Relationship Id="rId10" Type="http://schemas.openxmlformats.org/officeDocument/2006/relationships/hyperlink" Target="https://podminky.urs.cz/item/CS_URS_2026_01/132351102" TargetMode="External" /><Relationship Id="rId11" Type="http://schemas.openxmlformats.org/officeDocument/2006/relationships/hyperlink" Target="https://podminky.urs.cz/item/CS_URS_2026_01/132351104" TargetMode="External" /><Relationship Id="rId12" Type="http://schemas.openxmlformats.org/officeDocument/2006/relationships/hyperlink" Target="https://podminky.urs.cz/item/CS_URS_2026_01/132351251" TargetMode="External" /><Relationship Id="rId13" Type="http://schemas.openxmlformats.org/officeDocument/2006/relationships/hyperlink" Target="https://podminky.urs.cz/item/CS_URS_2026_01/162351124" TargetMode="External" /><Relationship Id="rId14" Type="http://schemas.openxmlformats.org/officeDocument/2006/relationships/hyperlink" Target="https://podminky.urs.cz/item/CS_URS_2026_01/167151102" TargetMode="External" /><Relationship Id="rId15" Type="http://schemas.openxmlformats.org/officeDocument/2006/relationships/hyperlink" Target="https://podminky.urs.cz/item/CS_URS_2026_01/171152121" TargetMode="External" /><Relationship Id="rId16" Type="http://schemas.openxmlformats.org/officeDocument/2006/relationships/hyperlink" Target="https://podminky.urs.cz/item/CS_URS_2026_01/171203111" TargetMode="External" /><Relationship Id="rId17" Type="http://schemas.openxmlformats.org/officeDocument/2006/relationships/hyperlink" Target="https://podminky.urs.cz/item/CS_URS_2026_01/171251201" TargetMode="External" /><Relationship Id="rId18" Type="http://schemas.openxmlformats.org/officeDocument/2006/relationships/hyperlink" Target="https://podminky.urs.cz/item/CS_URS_2026_01/174151101" TargetMode="External" /><Relationship Id="rId19" Type="http://schemas.openxmlformats.org/officeDocument/2006/relationships/hyperlink" Target="https://podminky.urs.cz/item/CS_URS_2026_01/175151101" TargetMode="External" /><Relationship Id="rId20" Type="http://schemas.openxmlformats.org/officeDocument/2006/relationships/hyperlink" Target="https://podminky.urs.cz/item/CS_URS_2026_01/181152302" TargetMode="External" /><Relationship Id="rId21" Type="http://schemas.openxmlformats.org/officeDocument/2006/relationships/hyperlink" Target="https://podminky.urs.cz/item/CS_URS_2026_01/211561111" TargetMode="External" /><Relationship Id="rId22" Type="http://schemas.openxmlformats.org/officeDocument/2006/relationships/hyperlink" Target="https://podminky.urs.cz/item/CS_URS_2026_01/212572111" TargetMode="External" /><Relationship Id="rId23" Type="http://schemas.openxmlformats.org/officeDocument/2006/relationships/hyperlink" Target="https://podminky.urs.cz/item/CS_URS_2026_01/212755214" TargetMode="External" /><Relationship Id="rId24" Type="http://schemas.openxmlformats.org/officeDocument/2006/relationships/hyperlink" Target="https://podminky.urs.cz/item/CS_URS_2026_01/451573111" TargetMode="External" /><Relationship Id="rId25" Type="http://schemas.openxmlformats.org/officeDocument/2006/relationships/hyperlink" Target="https://podminky.urs.cz/item/CS_URS_2026_01/452112112" TargetMode="External" /><Relationship Id="rId26" Type="http://schemas.openxmlformats.org/officeDocument/2006/relationships/hyperlink" Target="https://podminky.urs.cz/item/CS_URS_2026_01/452386111" TargetMode="External" /><Relationship Id="rId27" Type="http://schemas.openxmlformats.org/officeDocument/2006/relationships/hyperlink" Target="https://podminky.urs.cz/item/CS_URS_2026_01/564851111" TargetMode="External" /><Relationship Id="rId28" Type="http://schemas.openxmlformats.org/officeDocument/2006/relationships/hyperlink" Target="https://podminky.urs.cz/item/CS_URS_2026_01/565155121" TargetMode="External" /><Relationship Id="rId29" Type="http://schemas.openxmlformats.org/officeDocument/2006/relationships/hyperlink" Target="https://podminky.urs.cz/item/CS_URS_2026_01/573231106" TargetMode="External" /><Relationship Id="rId30" Type="http://schemas.openxmlformats.org/officeDocument/2006/relationships/hyperlink" Target="https://podminky.urs.cz/item/CS_URS_2026_01/577134121" TargetMode="External" /><Relationship Id="rId31" Type="http://schemas.openxmlformats.org/officeDocument/2006/relationships/hyperlink" Target="https://podminky.urs.cz/item/CS_URS_2026_01/817444111" TargetMode="External" /><Relationship Id="rId32" Type="http://schemas.openxmlformats.org/officeDocument/2006/relationships/hyperlink" Target="https://podminky.urs.cz/item/CS_URS_2026_01/817474111" TargetMode="External" /><Relationship Id="rId33" Type="http://schemas.openxmlformats.org/officeDocument/2006/relationships/hyperlink" Target="https://podminky.urs.cz/item/CS_URS_2026_01/871313121" TargetMode="External" /><Relationship Id="rId34" Type="http://schemas.openxmlformats.org/officeDocument/2006/relationships/hyperlink" Target="https://podminky.urs.cz/item/CS_URS_2026_01/877315211" TargetMode="External" /><Relationship Id="rId35" Type="http://schemas.openxmlformats.org/officeDocument/2006/relationships/hyperlink" Target="https://podminky.urs.cz/item/CS_URS_2026_01/877315221" TargetMode="External" /><Relationship Id="rId36" Type="http://schemas.openxmlformats.org/officeDocument/2006/relationships/hyperlink" Target="https://podminky.urs.cz/item/CS_URS_2026_01/890411851" TargetMode="External" /><Relationship Id="rId37" Type="http://schemas.openxmlformats.org/officeDocument/2006/relationships/hyperlink" Target="https://podminky.urs.cz/item/CS_URS_2026_01/895941301" TargetMode="External" /><Relationship Id="rId38" Type="http://schemas.openxmlformats.org/officeDocument/2006/relationships/hyperlink" Target="https://podminky.urs.cz/item/CS_URS_2026_01/895941313" TargetMode="External" /><Relationship Id="rId39" Type="http://schemas.openxmlformats.org/officeDocument/2006/relationships/hyperlink" Target="https://podminky.urs.cz/item/CS_URS_2026_01/895941322" TargetMode="External" /><Relationship Id="rId40" Type="http://schemas.openxmlformats.org/officeDocument/2006/relationships/hyperlink" Target="https://podminky.urs.cz/item/CS_URS_2026_01/899132111" TargetMode="External" /><Relationship Id="rId41" Type="http://schemas.openxmlformats.org/officeDocument/2006/relationships/hyperlink" Target="https://podminky.urs.cz/item/CS_URS_2026_01/899132212" TargetMode="External" /><Relationship Id="rId42" Type="http://schemas.openxmlformats.org/officeDocument/2006/relationships/hyperlink" Target="https://podminky.urs.cz/item/CS_URS_2026_01/899202211" TargetMode="External" /><Relationship Id="rId43" Type="http://schemas.openxmlformats.org/officeDocument/2006/relationships/hyperlink" Target="https://podminky.urs.cz/item/CS_URS_2026_01/899204112" TargetMode="External" /><Relationship Id="rId44" Type="http://schemas.openxmlformats.org/officeDocument/2006/relationships/hyperlink" Target="https://podminky.urs.cz/item/CS_URS_2026_01/899623161" TargetMode="External" /><Relationship Id="rId45" Type="http://schemas.openxmlformats.org/officeDocument/2006/relationships/hyperlink" Target="https://podminky.urs.cz/item/CS_URS_2026_01/914111111" TargetMode="External" /><Relationship Id="rId46" Type="http://schemas.openxmlformats.org/officeDocument/2006/relationships/hyperlink" Target="https://podminky.urs.cz/item/CS_URS_2026_01/914511112" TargetMode="External" /><Relationship Id="rId47" Type="http://schemas.openxmlformats.org/officeDocument/2006/relationships/hyperlink" Target="https://podminky.urs.cz/item/CS_URS_2026_01/915111112" TargetMode="External" /><Relationship Id="rId48" Type="http://schemas.openxmlformats.org/officeDocument/2006/relationships/hyperlink" Target="https://podminky.urs.cz/item/CS_URS_2026_01/915121112" TargetMode="External" /><Relationship Id="rId49" Type="http://schemas.openxmlformats.org/officeDocument/2006/relationships/hyperlink" Target="https://podminky.urs.cz/item/CS_URS_2026_01/915121122" TargetMode="External" /><Relationship Id="rId50" Type="http://schemas.openxmlformats.org/officeDocument/2006/relationships/hyperlink" Target="https://podminky.urs.cz/item/CS_URS_2026_01/915131112" TargetMode="External" /><Relationship Id="rId51" Type="http://schemas.openxmlformats.org/officeDocument/2006/relationships/hyperlink" Target="https://podminky.urs.cz/item/CS_URS_2026_01/915211112" TargetMode="External" /><Relationship Id="rId52" Type="http://schemas.openxmlformats.org/officeDocument/2006/relationships/hyperlink" Target="https://podminky.urs.cz/item/CS_URS_2026_01/915221112" TargetMode="External" /><Relationship Id="rId53" Type="http://schemas.openxmlformats.org/officeDocument/2006/relationships/hyperlink" Target="https://podminky.urs.cz/item/CS_URS_2026_01/915221122" TargetMode="External" /><Relationship Id="rId54" Type="http://schemas.openxmlformats.org/officeDocument/2006/relationships/hyperlink" Target="https://podminky.urs.cz/item/CS_URS_2026_01/915231112" TargetMode="External" /><Relationship Id="rId55" Type="http://schemas.openxmlformats.org/officeDocument/2006/relationships/hyperlink" Target="https://podminky.urs.cz/item/CS_URS_2026_01/915611111" TargetMode="External" /><Relationship Id="rId56" Type="http://schemas.openxmlformats.org/officeDocument/2006/relationships/hyperlink" Target="https://podminky.urs.cz/item/CS_URS_2026_01/915621111" TargetMode="External" /><Relationship Id="rId57" Type="http://schemas.openxmlformats.org/officeDocument/2006/relationships/hyperlink" Target="https://podminky.urs.cz/item/CS_URS_2026_01/916111123" TargetMode="External" /><Relationship Id="rId58" Type="http://schemas.openxmlformats.org/officeDocument/2006/relationships/hyperlink" Target="https://podminky.urs.cz/item/CS_URS_2026_01/916131213" TargetMode="External" /><Relationship Id="rId59" Type="http://schemas.openxmlformats.org/officeDocument/2006/relationships/hyperlink" Target="https://podminky.urs.cz/item/CS_URS_2026_01/916991121" TargetMode="External" /><Relationship Id="rId60" Type="http://schemas.openxmlformats.org/officeDocument/2006/relationships/hyperlink" Target="https://podminky.urs.cz/item/CS_URS_2026_01/919731122" TargetMode="External" /><Relationship Id="rId61" Type="http://schemas.openxmlformats.org/officeDocument/2006/relationships/hyperlink" Target="https://podminky.urs.cz/item/CS_URS_2026_01/919732211" TargetMode="External" /><Relationship Id="rId62" Type="http://schemas.openxmlformats.org/officeDocument/2006/relationships/hyperlink" Target="https://podminky.urs.cz/item/CS_URS_2026_01/919735112" TargetMode="External" /><Relationship Id="rId63" Type="http://schemas.openxmlformats.org/officeDocument/2006/relationships/hyperlink" Target="https://podminky.urs.cz/item/CS_URS_2026_01/938908411" TargetMode="External" /><Relationship Id="rId64" Type="http://schemas.openxmlformats.org/officeDocument/2006/relationships/hyperlink" Target="https://podminky.urs.cz/item/CS_URS_2026_01/938909311" TargetMode="External" /><Relationship Id="rId65" Type="http://schemas.openxmlformats.org/officeDocument/2006/relationships/hyperlink" Target="https://podminky.urs.cz/item/CS_URS_2026_01/966006132" TargetMode="External" /><Relationship Id="rId66" Type="http://schemas.openxmlformats.org/officeDocument/2006/relationships/hyperlink" Target="https://podminky.urs.cz/item/CS_URS_2026_01/966006211" TargetMode="External" /><Relationship Id="rId67" Type="http://schemas.openxmlformats.org/officeDocument/2006/relationships/hyperlink" Target="https://podminky.urs.cz/item/CS_URS_2026_01/997221571" TargetMode="External" /><Relationship Id="rId68" Type="http://schemas.openxmlformats.org/officeDocument/2006/relationships/hyperlink" Target="https://podminky.urs.cz/item/CS_URS_2026_01/997221579" TargetMode="External" /><Relationship Id="rId69" Type="http://schemas.openxmlformats.org/officeDocument/2006/relationships/hyperlink" Target="https://podminky.urs.cz/item/CS_URS_2026_01/998225111" TargetMode="External" /><Relationship Id="rId7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113106187" TargetMode="External" /><Relationship Id="rId2" Type="http://schemas.openxmlformats.org/officeDocument/2006/relationships/hyperlink" Target="https://podminky.urs.cz/item/CS_URS_2026_01/113107166" TargetMode="External" /><Relationship Id="rId3" Type="http://schemas.openxmlformats.org/officeDocument/2006/relationships/hyperlink" Target="https://podminky.urs.cz/item/CS_URS_2026_01/113107182" TargetMode="External" /><Relationship Id="rId4" Type="http://schemas.openxmlformats.org/officeDocument/2006/relationships/hyperlink" Target="https://podminky.urs.cz/item/CS_URS_2026_01/113107322" TargetMode="External" /><Relationship Id="rId5" Type="http://schemas.openxmlformats.org/officeDocument/2006/relationships/hyperlink" Target="https://podminky.urs.cz/item/CS_URS_2026_01/113107330" TargetMode="External" /><Relationship Id="rId6" Type="http://schemas.openxmlformats.org/officeDocument/2006/relationships/hyperlink" Target="https://podminky.urs.cz/item/CS_URS_2026_01/113107342" TargetMode="External" /><Relationship Id="rId7" Type="http://schemas.openxmlformats.org/officeDocument/2006/relationships/hyperlink" Target="https://podminky.urs.cz/item/CS_URS_2026_01/113202111" TargetMode="External" /><Relationship Id="rId8" Type="http://schemas.openxmlformats.org/officeDocument/2006/relationships/hyperlink" Target="https://podminky.urs.cz/item/CS_URS_2026_01/121151103" TargetMode="External" /><Relationship Id="rId9" Type="http://schemas.openxmlformats.org/officeDocument/2006/relationships/hyperlink" Target="https://podminky.urs.cz/item/CS_URS_2026_01/122452203" TargetMode="External" /><Relationship Id="rId10" Type="http://schemas.openxmlformats.org/officeDocument/2006/relationships/hyperlink" Target="https://podminky.urs.cz/item/CS_URS_2026_01/131351100" TargetMode="External" /><Relationship Id="rId11" Type="http://schemas.openxmlformats.org/officeDocument/2006/relationships/hyperlink" Target="https://podminky.urs.cz/item/CS_URS_2026_01/132351101" TargetMode="External" /><Relationship Id="rId12" Type="http://schemas.openxmlformats.org/officeDocument/2006/relationships/hyperlink" Target="https://podminky.urs.cz/item/CS_URS_2026_01/132351251" TargetMode="External" /><Relationship Id="rId13" Type="http://schemas.openxmlformats.org/officeDocument/2006/relationships/hyperlink" Target="https://podminky.urs.cz/item/CS_URS_2026_01/162351104" TargetMode="External" /><Relationship Id="rId14" Type="http://schemas.openxmlformats.org/officeDocument/2006/relationships/hyperlink" Target="https://podminky.urs.cz/item/CS_URS_2026_01/162351124" TargetMode="External" /><Relationship Id="rId15" Type="http://schemas.openxmlformats.org/officeDocument/2006/relationships/hyperlink" Target="https://podminky.urs.cz/item/CS_URS_2026_01/162651112" TargetMode="External" /><Relationship Id="rId16" Type="http://schemas.openxmlformats.org/officeDocument/2006/relationships/hyperlink" Target="https://podminky.urs.cz/item/CS_URS_2026_01/167151102" TargetMode="External" /><Relationship Id="rId17" Type="http://schemas.openxmlformats.org/officeDocument/2006/relationships/hyperlink" Target="https://podminky.urs.cz/item/CS_URS_2026_01/167151111" TargetMode="External" /><Relationship Id="rId18" Type="http://schemas.openxmlformats.org/officeDocument/2006/relationships/hyperlink" Target="https://podminky.urs.cz/item/CS_URS_2026_01/167151112" TargetMode="External" /><Relationship Id="rId19" Type="http://schemas.openxmlformats.org/officeDocument/2006/relationships/hyperlink" Target="https://podminky.urs.cz/item/CS_URS_2026_01/171151101" TargetMode="External" /><Relationship Id="rId20" Type="http://schemas.openxmlformats.org/officeDocument/2006/relationships/hyperlink" Target="https://podminky.urs.cz/item/CS_URS_2026_01/171151103" TargetMode="External" /><Relationship Id="rId21" Type="http://schemas.openxmlformats.org/officeDocument/2006/relationships/hyperlink" Target="https://podminky.urs.cz/item/CS_URS_2026_01/171203111" TargetMode="External" /><Relationship Id="rId22" Type="http://schemas.openxmlformats.org/officeDocument/2006/relationships/hyperlink" Target="https://podminky.urs.cz/item/CS_URS_2026_01/171251201" TargetMode="External" /><Relationship Id="rId23" Type="http://schemas.openxmlformats.org/officeDocument/2006/relationships/hyperlink" Target="https://podminky.urs.cz/item/CS_URS_2026_01/174151101" TargetMode="External" /><Relationship Id="rId24" Type="http://schemas.openxmlformats.org/officeDocument/2006/relationships/hyperlink" Target="https://podminky.urs.cz/item/CS_URS_2026_01/175151101" TargetMode="External" /><Relationship Id="rId25" Type="http://schemas.openxmlformats.org/officeDocument/2006/relationships/hyperlink" Target="https://podminky.urs.cz/item/CS_URS_2026_01/181152302" TargetMode="External" /><Relationship Id="rId26" Type="http://schemas.openxmlformats.org/officeDocument/2006/relationships/hyperlink" Target="https://podminky.urs.cz/item/CS_URS_2026_01/181351103" TargetMode="External" /><Relationship Id="rId27" Type="http://schemas.openxmlformats.org/officeDocument/2006/relationships/hyperlink" Target="https://podminky.urs.cz/item/CS_URS_2026_01/181411131" TargetMode="External" /><Relationship Id="rId28" Type="http://schemas.openxmlformats.org/officeDocument/2006/relationships/hyperlink" Target="https://podminky.urs.cz/item/CS_URS_2026_01/181411132" TargetMode="External" /><Relationship Id="rId29" Type="http://schemas.openxmlformats.org/officeDocument/2006/relationships/hyperlink" Target="https://podminky.urs.cz/item/CS_URS_2026_01/182251101" TargetMode="External" /><Relationship Id="rId30" Type="http://schemas.openxmlformats.org/officeDocument/2006/relationships/hyperlink" Target="https://podminky.urs.cz/item/CS_URS_2026_01/182351123" TargetMode="External" /><Relationship Id="rId31" Type="http://schemas.openxmlformats.org/officeDocument/2006/relationships/hyperlink" Target="https://podminky.urs.cz/item/CS_URS_2026_01/211561111" TargetMode="External" /><Relationship Id="rId32" Type="http://schemas.openxmlformats.org/officeDocument/2006/relationships/hyperlink" Target="https://podminky.urs.cz/item/CS_URS_2026_01/212572111" TargetMode="External" /><Relationship Id="rId33" Type="http://schemas.openxmlformats.org/officeDocument/2006/relationships/hyperlink" Target="https://podminky.urs.cz/item/CS_URS_2026_01/212755214" TargetMode="External" /><Relationship Id="rId34" Type="http://schemas.openxmlformats.org/officeDocument/2006/relationships/hyperlink" Target="https://podminky.urs.cz/item/CS_URS_2026_01/451573111" TargetMode="External" /><Relationship Id="rId35" Type="http://schemas.openxmlformats.org/officeDocument/2006/relationships/hyperlink" Target="https://podminky.urs.cz/item/CS_URS_2026_01/452112112" TargetMode="External" /><Relationship Id="rId36" Type="http://schemas.openxmlformats.org/officeDocument/2006/relationships/hyperlink" Target="https://podminky.urs.cz/item/CS_URS_2026_01/452386111" TargetMode="External" /><Relationship Id="rId37" Type="http://schemas.openxmlformats.org/officeDocument/2006/relationships/hyperlink" Target="https://podminky.urs.cz/item/CS_URS_2026_01/564851111" TargetMode="External" /><Relationship Id="rId38" Type="http://schemas.openxmlformats.org/officeDocument/2006/relationships/hyperlink" Target="https://podminky.urs.cz/item/CS_URS_2026_01/564861111" TargetMode="External" /><Relationship Id="rId39" Type="http://schemas.openxmlformats.org/officeDocument/2006/relationships/hyperlink" Target="https://podminky.urs.cz/item/CS_URS_2026_01/564910411" TargetMode="External" /><Relationship Id="rId40" Type="http://schemas.openxmlformats.org/officeDocument/2006/relationships/hyperlink" Target="https://podminky.urs.cz/item/CS_URS_2026_01/564920411" TargetMode="External" /><Relationship Id="rId41" Type="http://schemas.openxmlformats.org/officeDocument/2006/relationships/hyperlink" Target="https://podminky.urs.cz/item/CS_URS_2026_01/565135111" TargetMode="External" /><Relationship Id="rId42" Type="http://schemas.openxmlformats.org/officeDocument/2006/relationships/hyperlink" Target="https://podminky.urs.cz/item/CS_URS_2026_01/565135121" TargetMode="External" /><Relationship Id="rId43" Type="http://schemas.openxmlformats.org/officeDocument/2006/relationships/hyperlink" Target="https://podminky.urs.cz/item/CS_URS_2026_01/567122111" TargetMode="External" /><Relationship Id="rId44" Type="http://schemas.openxmlformats.org/officeDocument/2006/relationships/hyperlink" Target="https://podminky.urs.cz/item/CS_URS_2026_01/573231106" TargetMode="External" /><Relationship Id="rId45" Type="http://schemas.openxmlformats.org/officeDocument/2006/relationships/hyperlink" Target="https://podminky.urs.cz/item/CS_URS_2026_01/577133111" TargetMode="External" /><Relationship Id="rId46" Type="http://schemas.openxmlformats.org/officeDocument/2006/relationships/hyperlink" Target="https://podminky.urs.cz/item/CS_URS_2026_01/577134221" TargetMode="External" /><Relationship Id="rId47" Type="http://schemas.openxmlformats.org/officeDocument/2006/relationships/hyperlink" Target="https://podminky.urs.cz/item/CS_URS_2026_01/577143111" TargetMode="External" /><Relationship Id="rId48" Type="http://schemas.openxmlformats.org/officeDocument/2006/relationships/hyperlink" Target="https://podminky.urs.cz/item/CS_URS_2026_01/577144211" TargetMode="External" /><Relationship Id="rId49" Type="http://schemas.openxmlformats.org/officeDocument/2006/relationships/hyperlink" Target="https://podminky.urs.cz/item/CS_URS_2026_01/577144221" TargetMode="External" /><Relationship Id="rId50" Type="http://schemas.openxmlformats.org/officeDocument/2006/relationships/hyperlink" Target="https://podminky.urs.cz/item/CS_URS_2026_01/591211111" TargetMode="External" /><Relationship Id="rId51" Type="http://schemas.openxmlformats.org/officeDocument/2006/relationships/hyperlink" Target="https://podminky.urs.cz/item/CS_URS_2026_01/596211110" TargetMode="External" /><Relationship Id="rId52" Type="http://schemas.openxmlformats.org/officeDocument/2006/relationships/hyperlink" Target="https://podminky.urs.cz/item/CS_URS_2026_01/596211210" TargetMode="External" /><Relationship Id="rId53" Type="http://schemas.openxmlformats.org/officeDocument/2006/relationships/hyperlink" Target="https://podminky.urs.cz/item/CS_URS_2026_01/871313121" TargetMode="External" /><Relationship Id="rId54" Type="http://schemas.openxmlformats.org/officeDocument/2006/relationships/hyperlink" Target="https://podminky.urs.cz/item/CS_URS_2026_01/877315211" TargetMode="External" /><Relationship Id="rId55" Type="http://schemas.openxmlformats.org/officeDocument/2006/relationships/hyperlink" Target="https://podminky.urs.cz/item/CS_URS_2026_01/895941301" TargetMode="External" /><Relationship Id="rId56" Type="http://schemas.openxmlformats.org/officeDocument/2006/relationships/hyperlink" Target="https://podminky.urs.cz/item/CS_URS_2026_01/895941313" TargetMode="External" /><Relationship Id="rId57" Type="http://schemas.openxmlformats.org/officeDocument/2006/relationships/hyperlink" Target="https://podminky.urs.cz/item/CS_URS_2026_01/895941322" TargetMode="External" /><Relationship Id="rId58" Type="http://schemas.openxmlformats.org/officeDocument/2006/relationships/hyperlink" Target="https://podminky.urs.cz/item/CS_URS_2026_01/899132111" TargetMode="External" /><Relationship Id="rId59" Type="http://schemas.openxmlformats.org/officeDocument/2006/relationships/hyperlink" Target="https://podminky.urs.cz/item/CS_URS_2026_01/899132212" TargetMode="External" /><Relationship Id="rId60" Type="http://schemas.openxmlformats.org/officeDocument/2006/relationships/hyperlink" Target="https://podminky.urs.cz/item/CS_URS_2026_01/899204112" TargetMode="External" /><Relationship Id="rId61" Type="http://schemas.openxmlformats.org/officeDocument/2006/relationships/hyperlink" Target="https://podminky.urs.cz/item/CS_URS_2026_01/914111111" TargetMode="External" /><Relationship Id="rId62" Type="http://schemas.openxmlformats.org/officeDocument/2006/relationships/hyperlink" Target="https://podminky.urs.cz/item/CS_URS_2026_01/914511112" TargetMode="External" /><Relationship Id="rId63" Type="http://schemas.openxmlformats.org/officeDocument/2006/relationships/hyperlink" Target="https://podminky.urs.cz/item/CS_URS_2026_01/915211112" TargetMode="External" /><Relationship Id="rId64" Type="http://schemas.openxmlformats.org/officeDocument/2006/relationships/hyperlink" Target="https://podminky.urs.cz/item/CS_URS_2026_01/915211116" TargetMode="External" /><Relationship Id="rId65" Type="http://schemas.openxmlformats.org/officeDocument/2006/relationships/hyperlink" Target="https://podminky.urs.cz/item/CS_URS_2026_01/915231112" TargetMode="External" /><Relationship Id="rId66" Type="http://schemas.openxmlformats.org/officeDocument/2006/relationships/hyperlink" Target="https://podminky.urs.cz/item/CS_URS_2026_01/915611111" TargetMode="External" /><Relationship Id="rId67" Type="http://schemas.openxmlformats.org/officeDocument/2006/relationships/hyperlink" Target="https://podminky.urs.cz/item/CS_URS_2026_01/915621111" TargetMode="External" /><Relationship Id="rId68" Type="http://schemas.openxmlformats.org/officeDocument/2006/relationships/hyperlink" Target="https://podminky.urs.cz/item/CS_URS_2026_01/916111113" TargetMode="External" /><Relationship Id="rId69" Type="http://schemas.openxmlformats.org/officeDocument/2006/relationships/hyperlink" Target="https://podminky.urs.cz/item/CS_URS_2026_01/916111123" TargetMode="External" /><Relationship Id="rId70" Type="http://schemas.openxmlformats.org/officeDocument/2006/relationships/hyperlink" Target="https://podminky.urs.cz/item/CS_URS_2026_01/916131213" TargetMode="External" /><Relationship Id="rId71" Type="http://schemas.openxmlformats.org/officeDocument/2006/relationships/hyperlink" Target="https://podminky.urs.cz/item/CS_URS_2026_01/916331112" TargetMode="External" /><Relationship Id="rId72" Type="http://schemas.openxmlformats.org/officeDocument/2006/relationships/hyperlink" Target="https://podminky.urs.cz/item/CS_URS_2026_01/916991121" TargetMode="External" /><Relationship Id="rId73" Type="http://schemas.openxmlformats.org/officeDocument/2006/relationships/hyperlink" Target="https://podminky.urs.cz/item/CS_URS_2026_01/919731122" TargetMode="External" /><Relationship Id="rId74" Type="http://schemas.openxmlformats.org/officeDocument/2006/relationships/hyperlink" Target="https://podminky.urs.cz/item/CS_URS_2026_01/919732211" TargetMode="External" /><Relationship Id="rId75" Type="http://schemas.openxmlformats.org/officeDocument/2006/relationships/hyperlink" Target="https://podminky.urs.cz/item/CS_URS_2026_01/919735112" TargetMode="External" /><Relationship Id="rId76" Type="http://schemas.openxmlformats.org/officeDocument/2006/relationships/hyperlink" Target="https://podminky.urs.cz/item/CS_URS_2026_01/938908411" TargetMode="External" /><Relationship Id="rId77" Type="http://schemas.openxmlformats.org/officeDocument/2006/relationships/hyperlink" Target="https://podminky.urs.cz/item/CS_URS_2026_01/938909311" TargetMode="External" /><Relationship Id="rId78" Type="http://schemas.openxmlformats.org/officeDocument/2006/relationships/hyperlink" Target="https://podminky.urs.cz/item/CS_URS_2026_01/966006132" TargetMode="External" /><Relationship Id="rId79" Type="http://schemas.openxmlformats.org/officeDocument/2006/relationships/hyperlink" Target="https://podminky.urs.cz/item/CS_URS_2026_01/966006211" TargetMode="External" /><Relationship Id="rId80" Type="http://schemas.openxmlformats.org/officeDocument/2006/relationships/hyperlink" Target="https://podminky.urs.cz/item/CS_URS_2026_01/997221571" TargetMode="External" /><Relationship Id="rId81" Type="http://schemas.openxmlformats.org/officeDocument/2006/relationships/hyperlink" Target="https://podminky.urs.cz/item/CS_URS_2026_01/997221579" TargetMode="External" /><Relationship Id="rId82" Type="http://schemas.openxmlformats.org/officeDocument/2006/relationships/hyperlink" Target="https://podminky.urs.cz/item/CS_URS_2026_01/998225111" TargetMode="External" /><Relationship Id="rId8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113154553" TargetMode="External" /><Relationship Id="rId2" Type="http://schemas.openxmlformats.org/officeDocument/2006/relationships/hyperlink" Target="https://podminky.urs.cz/item/CS_URS_2026_01/569911131" TargetMode="External" /><Relationship Id="rId3" Type="http://schemas.openxmlformats.org/officeDocument/2006/relationships/hyperlink" Target="https://podminky.urs.cz/item/CS_URS_2026_01/572141112" TargetMode="External" /><Relationship Id="rId4" Type="http://schemas.openxmlformats.org/officeDocument/2006/relationships/hyperlink" Target="https://podminky.urs.cz/item/CS_URS_2026_01/572531121" TargetMode="External" /><Relationship Id="rId5" Type="http://schemas.openxmlformats.org/officeDocument/2006/relationships/hyperlink" Target="https://podminky.urs.cz/item/CS_URS_2026_01/573231107" TargetMode="External" /><Relationship Id="rId6" Type="http://schemas.openxmlformats.org/officeDocument/2006/relationships/hyperlink" Target="https://podminky.urs.cz/item/CS_URS_2026_01/577144121" TargetMode="External" /><Relationship Id="rId7" Type="http://schemas.openxmlformats.org/officeDocument/2006/relationships/hyperlink" Target="https://podminky.urs.cz/item/CS_URS_2026_01/919721291" TargetMode="External" /><Relationship Id="rId8" Type="http://schemas.openxmlformats.org/officeDocument/2006/relationships/hyperlink" Target="https://podminky.urs.cz/item/CS_URS_2026_01/919731121" TargetMode="External" /><Relationship Id="rId9" Type="http://schemas.openxmlformats.org/officeDocument/2006/relationships/hyperlink" Target="https://podminky.urs.cz/item/CS_URS_2026_01/919732211" TargetMode="External" /><Relationship Id="rId10" Type="http://schemas.openxmlformats.org/officeDocument/2006/relationships/hyperlink" Target="https://podminky.urs.cz/item/CS_URS_2026_01/919735111" TargetMode="External" /><Relationship Id="rId11" Type="http://schemas.openxmlformats.org/officeDocument/2006/relationships/hyperlink" Target="https://podminky.urs.cz/item/CS_URS_2026_01/938908411" TargetMode="External" /><Relationship Id="rId12" Type="http://schemas.openxmlformats.org/officeDocument/2006/relationships/hyperlink" Target="https://podminky.urs.cz/item/CS_URS_2026_01/938909311" TargetMode="External" /><Relationship Id="rId13" Type="http://schemas.openxmlformats.org/officeDocument/2006/relationships/hyperlink" Target="https://podminky.urs.cz/item/CS_URS_2026_01/938909611" TargetMode="External" /><Relationship Id="rId14" Type="http://schemas.openxmlformats.org/officeDocument/2006/relationships/hyperlink" Target="https://podminky.urs.cz/item/CS_URS_2026_01/997221551" TargetMode="External" /><Relationship Id="rId15" Type="http://schemas.openxmlformats.org/officeDocument/2006/relationships/hyperlink" Target="https://podminky.urs.cz/item/CS_URS_2026_01/997221559" TargetMode="External" /><Relationship Id="rId16" Type="http://schemas.openxmlformats.org/officeDocument/2006/relationships/hyperlink" Target="https://podminky.urs.cz/item/CS_URS_2026_01/997221611" TargetMode="External" /><Relationship Id="rId17" Type="http://schemas.openxmlformats.org/officeDocument/2006/relationships/hyperlink" Target="https://podminky.urs.cz/item/CS_URS_2026_01/998225111" TargetMode="External" /><Relationship Id="rId18" Type="http://schemas.openxmlformats.org/officeDocument/2006/relationships/hyperlink" Target="https://podminky.urs.cz/item/CS_URS_2026_01/998225192" TargetMode="External" /><Relationship Id="rId1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113154523" TargetMode="External" /><Relationship Id="rId2" Type="http://schemas.openxmlformats.org/officeDocument/2006/relationships/hyperlink" Target="https://podminky.urs.cz/item/CS_URS_2026_01/569911131" TargetMode="External" /><Relationship Id="rId3" Type="http://schemas.openxmlformats.org/officeDocument/2006/relationships/hyperlink" Target="https://podminky.urs.cz/item/CS_URS_2026_01/572141112" TargetMode="External" /><Relationship Id="rId4" Type="http://schemas.openxmlformats.org/officeDocument/2006/relationships/hyperlink" Target="https://podminky.urs.cz/item/CS_URS_2026_01/572531121" TargetMode="External" /><Relationship Id="rId5" Type="http://schemas.openxmlformats.org/officeDocument/2006/relationships/hyperlink" Target="https://podminky.urs.cz/item/CS_URS_2026_01/573231107" TargetMode="External" /><Relationship Id="rId6" Type="http://schemas.openxmlformats.org/officeDocument/2006/relationships/hyperlink" Target="https://podminky.urs.cz/item/CS_URS_2026_01/577144121" TargetMode="External" /><Relationship Id="rId7" Type="http://schemas.openxmlformats.org/officeDocument/2006/relationships/hyperlink" Target="https://podminky.urs.cz/item/CS_URS_2026_01/919721291" TargetMode="External" /><Relationship Id="rId8" Type="http://schemas.openxmlformats.org/officeDocument/2006/relationships/hyperlink" Target="https://podminky.urs.cz/item/CS_URS_2026_01/919731121" TargetMode="External" /><Relationship Id="rId9" Type="http://schemas.openxmlformats.org/officeDocument/2006/relationships/hyperlink" Target="https://podminky.urs.cz/item/CS_URS_2026_01/919732211" TargetMode="External" /><Relationship Id="rId10" Type="http://schemas.openxmlformats.org/officeDocument/2006/relationships/hyperlink" Target="https://podminky.urs.cz/item/CS_URS_2026_01/919735111" TargetMode="External" /><Relationship Id="rId11" Type="http://schemas.openxmlformats.org/officeDocument/2006/relationships/hyperlink" Target="https://podminky.urs.cz/item/CS_URS_2026_01/938908411" TargetMode="External" /><Relationship Id="rId12" Type="http://schemas.openxmlformats.org/officeDocument/2006/relationships/hyperlink" Target="https://podminky.urs.cz/item/CS_URS_2026_01/938909311" TargetMode="External" /><Relationship Id="rId13" Type="http://schemas.openxmlformats.org/officeDocument/2006/relationships/hyperlink" Target="https://podminky.urs.cz/item/CS_URS_2026_01/938909611" TargetMode="External" /><Relationship Id="rId14" Type="http://schemas.openxmlformats.org/officeDocument/2006/relationships/hyperlink" Target="https://podminky.urs.cz/item/CS_URS_2026_01/997221551" TargetMode="External" /><Relationship Id="rId15" Type="http://schemas.openxmlformats.org/officeDocument/2006/relationships/hyperlink" Target="https://podminky.urs.cz/item/CS_URS_2026_01/997221559" TargetMode="External" /><Relationship Id="rId16" Type="http://schemas.openxmlformats.org/officeDocument/2006/relationships/hyperlink" Target="https://podminky.urs.cz/item/CS_URS_2026_01/997221611" TargetMode="External" /><Relationship Id="rId17" Type="http://schemas.openxmlformats.org/officeDocument/2006/relationships/hyperlink" Target="https://podminky.urs.cz/item/CS_URS_2026_01/998225111" TargetMode="External" /><Relationship Id="rId18" Type="http://schemas.openxmlformats.org/officeDocument/2006/relationships/hyperlink" Target="https://podminky.urs.cz/item/CS_URS_2026_01/998225191" TargetMode="External" /><Relationship Id="rId1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012164000" TargetMode="External" /><Relationship Id="rId2" Type="http://schemas.openxmlformats.org/officeDocument/2006/relationships/hyperlink" Target="https://podminky.urs.cz/item/CS_URS_2026_01/012303000" TargetMode="External" /><Relationship Id="rId3" Type="http://schemas.openxmlformats.org/officeDocument/2006/relationships/hyperlink" Target="https://podminky.urs.cz/item/CS_URS_2026_01/012344000" TargetMode="External" /><Relationship Id="rId4" Type="http://schemas.openxmlformats.org/officeDocument/2006/relationships/hyperlink" Target="https://podminky.urs.cz/item/CS_URS_2026_01/012414000" TargetMode="External" /><Relationship Id="rId5" Type="http://schemas.openxmlformats.org/officeDocument/2006/relationships/hyperlink" Target="https://podminky.urs.cz/item/CS_URS_2026_01/012444000" TargetMode="External" /><Relationship Id="rId6" Type="http://schemas.openxmlformats.org/officeDocument/2006/relationships/hyperlink" Target="https://podminky.urs.cz/item/CS_URS_2026_01/013254000" TargetMode="External" /><Relationship Id="rId7" Type="http://schemas.openxmlformats.org/officeDocument/2006/relationships/hyperlink" Target="https://podminky.urs.cz/item/CS_URS_2026_01/022002000" TargetMode="External" /><Relationship Id="rId8" Type="http://schemas.openxmlformats.org/officeDocument/2006/relationships/hyperlink" Target="https://podminky.urs.cz/item/CS_URS_2026_01/032103000" TargetMode="External" /><Relationship Id="rId9" Type="http://schemas.openxmlformats.org/officeDocument/2006/relationships/hyperlink" Target="https://podminky.urs.cz/item/CS_URS_2026_01/034503000" TargetMode="External" /><Relationship Id="rId10" Type="http://schemas.openxmlformats.org/officeDocument/2006/relationships/hyperlink" Target="https://podminky.urs.cz/item/CS_URS_2026_01/039103000" TargetMode="External" /><Relationship Id="rId11" Type="http://schemas.openxmlformats.org/officeDocument/2006/relationships/hyperlink" Target="https://podminky.urs.cz/item/CS_URS_2026_01/043144000" TargetMode="External" /><Relationship Id="rId12" Type="http://schemas.openxmlformats.org/officeDocument/2006/relationships/hyperlink" Target="https://podminky.urs.cz/item/CS_URS_2026_01/043154000" TargetMode="External" /><Relationship Id="rId13" Type="http://schemas.openxmlformats.org/officeDocument/2006/relationships/hyperlink" Target="https://podminky.urs.cz/item/CS_URS_2026_01/072103000" TargetMode="External" /><Relationship Id="rId14" Type="http://schemas.openxmlformats.org/officeDocument/2006/relationships/hyperlink" Target="https://podminky.urs.cz/item/CS_URS_2026_01/072203000" TargetMode="External" /><Relationship Id="rId15" Type="http://schemas.openxmlformats.org/officeDocument/2006/relationships/hyperlink" Target="https://podminky.urs.cz/item/CS_URS_2026_01/072303000" TargetMode="External" /><Relationship Id="rId16" Type="http://schemas.openxmlformats.org/officeDocument/2006/relationships/hyperlink" Target="https://podminky.urs.cz/item/CS_URS_2026_01/091504000" TargetMode="External" /><Relationship Id="rId17" Type="http://schemas.openxmlformats.org/officeDocument/2006/relationships/hyperlink" Target="https://podminky.urs.cz/item/CS_URS_2026_01/094002000" TargetMode="External" /><Relationship Id="rId1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012303000" TargetMode="External" /><Relationship Id="rId2" Type="http://schemas.openxmlformats.org/officeDocument/2006/relationships/hyperlink" Target="https://podminky.urs.cz/item/CS_URS_2026_01/012344000" TargetMode="External" /><Relationship Id="rId3" Type="http://schemas.openxmlformats.org/officeDocument/2006/relationships/hyperlink" Target="https://podminky.urs.cz/item/CS_URS_2026_01/012414000" TargetMode="External" /><Relationship Id="rId4" Type="http://schemas.openxmlformats.org/officeDocument/2006/relationships/hyperlink" Target="https://podminky.urs.cz/item/CS_URS_2026_01/012444000" TargetMode="External" /><Relationship Id="rId5" Type="http://schemas.openxmlformats.org/officeDocument/2006/relationships/hyperlink" Target="https://podminky.urs.cz/item/CS_URS_2026_01/013254000" TargetMode="External" /><Relationship Id="rId6" Type="http://schemas.openxmlformats.org/officeDocument/2006/relationships/hyperlink" Target="https://podminky.urs.cz/item/CS_URS_2026_01/022002000" TargetMode="External" /><Relationship Id="rId7" Type="http://schemas.openxmlformats.org/officeDocument/2006/relationships/hyperlink" Target="https://podminky.urs.cz/item/CS_URS_2026_01/034503000" TargetMode="External" /><Relationship Id="rId8" Type="http://schemas.openxmlformats.org/officeDocument/2006/relationships/hyperlink" Target="https://podminky.urs.cz/item/CS_URS_2026_01/043144000" TargetMode="External" /><Relationship Id="rId9" Type="http://schemas.openxmlformats.org/officeDocument/2006/relationships/hyperlink" Target="https://podminky.urs.cz/item/CS_URS_2026_01/043154000" TargetMode="External" /><Relationship Id="rId10" Type="http://schemas.openxmlformats.org/officeDocument/2006/relationships/hyperlink" Target="https://podminky.urs.cz/item/CS_URS_2026_01/091504000" TargetMode="External" /><Relationship Id="rId1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2025_12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III/1921 A III/1923 CHODSKÁ LHOTA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Chodská Lhota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12. 11. 2025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SÚS Plzeňského kraje, p.o., Obec Chodská Lhota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Ing. Jaroslav Rojt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Jan Leinhäupel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ROUND(SUM(AG55:AG60),2)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ROUND(SUM(AS55:AS60),2)</f>
        <v>0</v>
      </c>
      <c r="AT54" s="108">
        <f>ROUND(SUM(AV54:AW54),2)</f>
        <v>0</v>
      </c>
      <c r="AU54" s="109">
        <f>ROUND(SUM(AU55:AU60),5)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ROUND(SUM(AZ55:AZ60),2)</f>
        <v>0</v>
      </c>
      <c r="BA54" s="108">
        <f>ROUND(SUM(BA55:BA60),2)</f>
        <v>0</v>
      </c>
      <c r="BB54" s="108">
        <f>ROUND(SUM(BB55:BB60),2)</f>
        <v>0</v>
      </c>
      <c r="BC54" s="108">
        <f>ROUND(SUM(BC55:BC60),2)</f>
        <v>0</v>
      </c>
      <c r="BD54" s="110">
        <f>ROUND(SUM(BD55:BD60),2)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'101 - Komunikace'!J30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'101 - Komunikace'!P88</f>
        <v>0</v>
      </c>
      <c r="AV55" s="122">
        <f>'101 - Komunikace'!J33</f>
        <v>0</v>
      </c>
      <c r="AW55" s="122">
        <f>'101 - Komunikace'!J34</f>
        <v>0</v>
      </c>
      <c r="AX55" s="122">
        <f>'101 - Komunikace'!J35</f>
        <v>0</v>
      </c>
      <c r="AY55" s="122">
        <f>'101 - Komunikace'!J36</f>
        <v>0</v>
      </c>
      <c r="AZ55" s="122">
        <f>'101 - Komunikace'!F33</f>
        <v>0</v>
      </c>
      <c r="BA55" s="122">
        <f>'101 - Komunikace'!F34</f>
        <v>0</v>
      </c>
      <c r="BB55" s="122">
        <f>'101 - Komunikace'!F35</f>
        <v>0</v>
      </c>
      <c r="BC55" s="122">
        <f>'101 - Komunikace'!F36</f>
        <v>0</v>
      </c>
      <c r="BD55" s="124">
        <f>'101 - Komunikace'!F37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83</v>
      </c>
      <c r="CM55" s="125" t="s">
        <v>84</v>
      </c>
    </row>
    <row r="56" s="7" customFormat="1" ht="16.5" customHeight="1">
      <c r="A56" s="113" t="s">
        <v>77</v>
      </c>
      <c r="B56" s="114"/>
      <c r="C56" s="115"/>
      <c r="D56" s="116" t="s">
        <v>85</v>
      </c>
      <c r="E56" s="116"/>
      <c r="F56" s="116"/>
      <c r="G56" s="116"/>
      <c r="H56" s="116"/>
      <c r="I56" s="117"/>
      <c r="J56" s="116" t="s">
        <v>86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'102 - Chodníky a parkovac...'!J30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1">
        <v>0</v>
      </c>
      <c r="AT56" s="122">
        <f>ROUND(SUM(AV56:AW56),2)</f>
        <v>0</v>
      </c>
      <c r="AU56" s="123">
        <f>'102 - Chodníky a parkovac...'!P88</f>
        <v>0</v>
      </c>
      <c r="AV56" s="122">
        <f>'102 - Chodníky a parkovac...'!J33</f>
        <v>0</v>
      </c>
      <c r="AW56" s="122">
        <f>'102 - Chodníky a parkovac...'!J34</f>
        <v>0</v>
      </c>
      <c r="AX56" s="122">
        <f>'102 - Chodníky a parkovac...'!J35</f>
        <v>0</v>
      </c>
      <c r="AY56" s="122">
        <f>'102 - Chodníky a parkovac...'!J36</f>
        <v>0</v>
      </c>
      <c r="AZ56" s="122">
        <f>'102 - Chodníky a parkovac...'!F33</f>
        <v>0</v>
      </c>
      <c r="BA56" s="122">
        <f>'102 - Chodníky a parkovac...'!F34</f>
        <v>0</v>
      </c>
      <c r="BB56" s="122">
        <f>'102 - Chodníky a parkovac...'!F35</f>
        <v>0</v>
      </c>
      <c r="BC56" s="122">
        <f>'102 - Chodníky a parkovac...'!F36</f>
        <v>0</v>
      </c>
      <c r="BD56" s="124">
        <f>'102 - Chodníky a parkovac...'!F37</f>
        <v>0</v>
      </c>
      <c r="BE56" s="7"/>
      <c r="BT56" s="125" t="s">
        <v>81</v>
      </c>
      <c r="BV56" s="125" t="s">
        <v>75</v>
      </c>
      <c r="BW56" s="125" t="s">
        <v>87</v>
      </c>
      <c r="BX56" s="125" t="s">
        <v>5</v>
      </c>
      <c r="CL56" s="125" t="s">
        <v>88</v>
      </c>
      <c r="CM56" s="125" t="s">
        <v>84</v>
      </c>
    </row>
    <row r="57" s="7" customFormat="1" ht="16.5" customHeight="1">
      <c r="A57" s="113" t="s">
        <v>77</v>
      </c>
      <c r="B57" s="114"/>
      <c r="C57" s="115"/>
      <c r="D57" s="116" t="s">
        <v>89</v>
      </c>
      <c r="E57" s="116"/>
      <c r="F57" s="116"/>
      <c r="G57" s="116"/>
      <c r="H57" s="116"/>
      <c r="I57" s="117"/>
      <c r="J57" s="116" t="s">
        <v>90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'103 - Oprava objízdných t...'!J30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80</v>
      </c>
      <c r="AR57" s="120"/>
      <c r="AS57" s="121">
        <v>0</v>
      </c>
      <c r="AT57" s="122">
        <f>ROUND(SUM(AV57:AW57),2)</f>
        <v>0</v>
      </c>
      <c r="AU57" s="123">
        <f>'103 - Oprava objízdných t...'!P85</f>
        <v>0</v>
      </c>
      <c r="AV57" s="122">
        <f>'103 - Oprava objízdných t...'!J33</f>
        <v>0</v>
      </c>
      <c r="AW57" s="122">
        <f>'103 - Oprava objízdných t...'!J34</f>
        <v>0</v>
      </c>
      <c r="AX57" s="122">
        <f>'103 - Oprava objízdných t...'!J35</f>
        <v>0</v>
      </c>
      <c r="AY57" s="122">
        <f>'103 - Oprava objízdných t...'!J36</f>
        <v>0</v>
      </c>
      <c r="AZ57" s="122">
        <f>'103 - Oprava objízdných t...'!F33</f>
        <v>0</v>
      </c>
      <c r="BA57" s="122">
        <f>'103 - Oprava objízdných t...'!F34</f>
        <v>0</v>
      </c>
      <c r="BB57" s="122">
        <f>'103 - Oprava objízdných t...'!F35</f>
        <v>0</v>
      </c>
      <c r="BC57" s="122">
        <f>'103 - Oprava objízdných t...'!F36</f>
        <v>0</v>
      </c>
      <c r="BD57" s="124">
        <f>'103 - Oprava objízdných t...'!F37</f>
        <v>0</v>
      </c>
      <c r="BE57" s="7"/>
      <c r="BT57" s="125" t="s">
        <v>81</v>
      </c>
      <c r="BV57" s="125" t="s">
        <v>75</v>
      </c>
      <c r="BW57" s="125" t="s">
        <v>91</v>
      </c>
      <c r="BX57" s="125" t="s">
        <v>5</v>
      </c>
      <c r="CL57" s="125" t="s">
        <v>92</v>
      </c>
      <c r="CM57" s="125" t="s">
        <v>84</v>
      </c>
    </row>
    <row r="58" s="7" customFormat="1" ht="16.5" customHeight="1">
      <c r="A58" s="113" t="s">
        <v>77</v>
      </c>
      <c r="B58" s="114"/>
      <c r="C58" s="115"/>
      <c r="D58" s="116" t="s">
        <v>93</v>
      </c>
      <c r="E58" s="116"/>
      <c r="F58" s="116"/>
      <c r="G58" s="116"/>
      <c r="H58" s="116"/>
      <c r="I58" s="117"/>
      <c r="J58" s="116" t="s">
        <v>94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'104 - Oprava objízdných t...'!J30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80</v>
      </c>
      <c r="AR58" s="120"/>
      <c r="AS58" s="121">
        <v>0</v>
      </c>
      <c r="AT58" s="122">
        <f>ROUND(SUM(AV58:AW58),2)</f>
        <v>0</v>
      </c>
      <c r="AU58" s="123">
        <f>'104 - Oprava objízdných t...'!P85</f>
        <v>0</v>
      </c>
      <c r="AV58" s="122">
        <f>'104 - Oprava objízdných t...'!J33</f>
        <v>0</v>
      </c>
      <c r="AW58" s="122">
        <f>'104 - Oprava objízdných t...'!J34</f>
        <v>0</v>
      </c>
      <c r="AX58" s="122">
        <f>'104 - Oprava objízdných t...'!J35</f>
        <v>0</v>
      </c>
      <c r="AY58" s="122">
        <f>'104 - Oprava objízdných t...'!J36</f>
        <v>0</v>
      </c>
      <c r="AZ58" s="122">
        <f>'104 - Oprava objízdných t...'!F33</f>
        <v>0</v>
      </c>
      <c r="BA58" s="122">
        <f>'104 - Oprava objízdných t...'!F34</f>
        <v>0</v>
      </c>
      <c r="BB58" s="122">
        <f>'104 - Oprava objízdných t...'!F35</f>
        <v>0</v>
      </c>
      <c r="BC58" s="122">
        <f>'104 - Oprava objízdných t...'!F36</f>
        <v>0</v>
      </c>
      <c r="BD58" s="124">
        <f>'104 - Oprava objízdných t...'!F37</f>
        <v>0</v>
      </c>
      <c r="BE58" s="7"/>
      <c r="BT58" s="125" t="s">
        <v>81</v>
      </c>
      <c r="BV58" s="125" t="s">
        <v>75</v>
      </c>
      <c r="BW58" s="125" t="s">
        <v>95</v>
      </c>
      <c r="BX58" s="125" t="s">
        <v>5</v>
      </c>
      <c r="CL58" s="125" t="s">
        <v>92</v>
      </c>
      <c r="CM58" s="125" t="s">
        <v>84</v>
      </c>
    </row>
    <row r="59" s="7" customFormat="1" ht="16.5" customHeight="1">
      <c r="A59" s="113" t="s">
        <v>77</v>
      </c>
      <c r="B59" s="114"/>
      <c r="C59" s="115"/>
      <c r="D59" s="116" t="s">
        <v>96</v>
      </c>
      <c r="E59" s="116"/>
      <c r="F59" s="116"/>
      <c r="G59" s="116"/>
      <c r="H59" s="116"/>
      <c r="I59" s="117"/>
      <c r="J59" s="116" t="s">
        <v>97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'901 - VRN SÚS Plzeňského 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80</v>
      </c>
      <c r="AR59" s="120"/>
      <c r="AS59" s="121">
        <v>0</v>
      </c>
      <c r="AT59" s="122">
        <f>ROUND(SUM(AV59:AW59),2)</f>
        <v>0</v>
      </c>
      <c r="AU59" s="123">
        <f>'901 - VRN SÚS Plzeňského ...'!P86</f>
        <v>0</v>
      </c>
      <c r="AV59" s="122">
        <f>'901 - VRN SÚS Plzeňského ...'!J33</f>
        <v>0</v>
      </c>
      <c r="AW59" s="122">
        <f>'901 - VRN SÚS Plzeňského ...'!J34</f>
        <v>0</v>
      </c>
      <c r="AX59" s="122">
        <f>'901 - VRN SÚS Plzeňského ...'!J35</f>
        <v>0</v>
      </c>
      <c r="AY59" s="122">
        <f>'901 - VRN SÚS Plzeňského ...'!J36</f>
        <v>0</v>
      </c>
      <c r="AZ59" s="122">
        <f>'901 - VRN SÚS Plzeňského ...'!F33</f>
        <v>0</v>
      </c>
      <c r="BA59" s="122">
        <f>'901 - VRN SÚS Plzeňského ...'!F34</f>
        <v>0</v>
      </c>
      <c r="BB59" s="122">
        <f>'901 - VRN SÚS Plzeňského ...'!F35</f>
        <v>0</v>
      </c>
      <c r="BC59" s="122">
        <f>'901 - VRN SÚS Plzeňského ...'!F36</f>
        <v>0</v>
      </c>
      <c r="BD59" s="124">
        <f>'901 - VRN SÚS Plzeňského ...'!F37</f>
        <v>0</v>
      </c>
      <c r="BE59" s="7"/>
      <c r="BT59" s="125" t="s">
        <v>81</v>
      </c>
      <c r="BV59" s="125" t="s">
        <v>75</v>
      </c>
      <c r="BW59" s="125" t="s">
        <v>98</v>
      </c>
      <c r="BX59" s="125" t="s">
        <v>5</v>
      </c>
      <c r="CL59" s="125" t="s">
        <v>19</v>
      </c>
      <c r="CM59" s="125" t="s">
        <v>84</v>
      </c>
    </row>
    <row r="60" s="7" customFormat="1" ht="16.5" customHeight="1">
      <c r="A60" s="113" t="s">
        <v>77</v>
      </c>
      <c r="B60" s="114"/>
      <c r="C60" s="115"/>
      <c r="D60" s="116" t="s">
        <v>99</v>
      </c>
      <c r="E60" s="116"/>
      <c r="F60" s="116"/>
      <c r="G60" s="116"/>
      <c r="H60" s="116"/>
      <c r="I60" s="117"/>
      <c r="J60" s="116" t="s">
        <v>100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'902 - VRN Obec Chodská Lhota'!J30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80</v>
      </c>
      <c r="AR60" s="120"/>
      <c r="AS60" s="126">
        <v>0</v>
      </c>
      <c r="AT60" s="127">
        <f>ROUND(SUM(AV60:AW60),2)</f>
        <v>0</v>
      </c>
      <c r="AU60" s="128">
        <f>'902 - VRN Obec Chodská Lhota'!P85</f>
        <v>0</v>
      </c>
      <c r="AV60" s="127">
        <f>'902 - VRN Obec Chodská Lhota'!J33</f>
        <v>0</v>
      </c>
      <c r="AW60" s="127">
        <f>'902 - VRN Obec Chodská Lhota'!J34</f>
        <v>0</v>
      </c>
      <c r="AX60" s="127">
        <f>'902 - VRN Obec Chodská Lhota'!J35</f>
        <v>0</v>
      </c>
      <c r="AY60" s="127">
        <f>'902 - VRN Obec Chodská Lhota'!J36</f>
        <v>0</v>
      </c>
      <c r="AZ60" s="127">
        <f>'902 - VRN Obec Chodská Lhota'!F33</f>
        <v>0</v>
      </c>
      <c r="BA60" s="127">
        <f>'902 - VRN Obec Chodská Lhota'!F34</f>
        <v>0</v>
      </c>
      <c r="BB60" s="127">
        <f>'902 - VRN Obec Chodská Lhota'!F35</f>
        <v>0</v>
      </c>
      <c r="BC60" s="127">
        <f>'902 - VRN Obec Chodská Lhota'!F36</f>
        <v>0</v>
      </c>
      <c r="BD60" s="129">
        <f>'902 - VRN Obec Chodská Lhota'!F37</f>
        <v>0</v>
      </c>
      <c r="BE60" s="7"/>
      <c r="BT60" s="125" t="s">
        <v>81</v>
      </c>
      <c r="BV60" s="125" t="s">
        <v>75</v>
      </c>
      <c r="BW60" s="125" t="s">
        <v>101</v>
      </c>
      <c r="BX60" s="125" t="s">
        <v>5</v>
      </c>
      <c r="CL60" s="125" t="s">
        <v>19</v>
      </c>
      <c r="CM60" s="125" t="s">
        <v>84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gXxqu+q2lh1tDiAyOjTASM/0pSkFzmAj/9N+1hRKTXI7IHrFWT5SbO0QokrU1fpS0J/MtbcOoN1QWKkoyeeKWw==" hashValue="wWA7i6uzlnEPhwhtiKvxWegTefyjTTGqYxNxzJrtcW4qG3j6vI9bfXHA54gGBzvk1R2nxigJkeAtvECABRvucA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101 - Komunikace'!C2" display="/"/>
    <hyperlink ref="A56" location="'102 - Chodníky a parkovac...'!C2" display="/"/>
    <hyperlink ref="A57" location="'103 - Oprava objízdných t...'!C2" display="/"/>
    <hyperlink ref="A58" location="'104 - Oprava objízdných t...'!C2" display="/"/>
    <hyperlink ref="A59" location="'901 - VRN SÚS Plzeňského ...'!C2" display="/"/>
    <hyperlink ref="A60" location="'902 - VRN Obec Chodská Lhot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III/1921 A III/1923 CHODSKÁ LHOTA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83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12. 11. 2025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105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ROUND((SUM(BE88:BE752)),  2)</f>
        <v>0</v>
      </c>
      <c r="G33" s="40"/>
      <c r="H33" s="40"/>
      <c r="I33" s="150">
        <v>0.20999999999999999</v>
      </c>
      <c r="J33" s="149">
        <f>ROUND(((SUM(BE88:BE752))*I33),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ROUND((SUM(BF88:BF752)),  2)</f>
        <v>0</v>
      </c>
      <c r="G34" s="40"/>
      <c r="H34" s="40"/>
      <c r="I34" s="150">
        <v>0.12</v>
      </c>
      <c r="J34" s="149">
        <f>ROUND(((SUM(BF88:BF752))*I34),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ROUND((SUM(BG88:BG752)),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ROUND((SUM(BH88:BH752)),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ROUND((SUM(BI88:BI752)),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III/1921 A III/1923 CHODSKÁ LHOTA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101 - Komunikace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Chodská Lhota</v>
      </c>
      <c r="G52" s="42"/>
      <c r="H52" s="42"/>
      <c r="I52" s="34" t="s">
        <v>23</v>
      </c>
      <c r="J52" s="74" t="str">
        <f>IF(J12="","",J12)</f>
        <v>12. 11. 2025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SÚS Plzeňského kraje, p.o.</v>
      </c>
      <c r="G54" s="42"/>
      <c r="H54" s="42"/>
      <c r="I54" s="34" t="s">
        <v>31</v>
      </c>
      <c r="J54" s="38" t="str">
        <f>E21</f>
        <v>Ing. Jaroslav Rojt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Jan Leinhäupel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107</v>
      </c>
      <c r="D57" s="164"/>
      <c r="E57" s="164"/>
      <c r="F57" s="164"/>
      <c r="G57" s="164"/>
      <c r="H57" s="164"/>
      <c r="I57" s="164"/>
      <c r="J57" s="165" t="s">
        <v>108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67"/>
      <c r="C60" s="168"/>
      <c r="D60" s="169" t="s">
        <v>110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111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112</v>
      </c>
      <c r="E62" s="176"/>
      <c r="F62" s="176"/>
      <c r="G62" s="176"/>
      <c r="H62" s="176"/>
      <c r="I62" s="176"/>
      <c r="J62" s="177">
        <f>J272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113</v>
      </c>
      <c r="E63" s="176"/>
      <c r="F63" s="176"/>
      <c r="G63" s="176"/>
      <c r="H63" s="176"/>
      <c r="I63" s="176"/>
      <c r="J63" s="177">
        <f>J300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114</v>
      </c>
      <c r="E64" s="176"/>
      <c r="F64" s="176"/>
      <c r="G64" s="176"/>
      <c r="H64" s="176"/>
      <c r="I64" s="176"/>
      <c r="J64" s="177">
        <f>J329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115</v>
      </c>
      <c r="E65" s="176"/>
      <c r="F65" s="176"/>
      <c r="G65" s="176"/>
      <c r="H65" s="176"/>
      <c r="I65" s="176"/>
      <c r="J65" s="177">
        <f>J373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116</v>
      </c>
      <c r="E66" s="176"/>
      <c r="F66" s="176"/>
      <c r="G66" s="176"/>
      <c r="H66" s="176"/>
      <c r="I66" s="176"/>
      <c r="J66" s="177">
        <f>J470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117</v>
      </c>
      <c r="E67" s="176"/>
      <c r="F67" s="176"/>
      <c r="G67" s="176"/>
      <c r="H67" s="176"/>
      <c r="I67" s="176"/>
      <c r="J67" s="177">
        <f>J725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118</v>
      </c>
      <c r="E68" s="176"/>
      <c r="F68" s="176"/>
      <c r="G68" s="176"/>
      <c r="H68" s="176"/>
      <c r="I68" s="176"/>
      <c r="J68" s="177">
        <f>J750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119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III/1921 A III/1923 CHODSKÁ LHOTA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103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101 - Komunikace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Chodská Lhota</v>
      </c>
      <c r="G82" s="42"/>
      <c r="H82" s="42"/>
      <c r="I82" s="34" t="s">
        <v>23</v>
      </c>
      <c r="J82" s="74" t="str">
        <f>IF(J12="","",J12)</f>
        <v>12. 11. 2025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>SÚS Plzeňského kraje, p.o.</v>
      </c>
      <c r="G84" s="42"/>
      <c r="H84" s="42"/>
      <c r="I84" s="34" t="s">
        <v>31</v>
      </c>
      <c r="J84" s="38" t="str">
        <f>E21</f>
        <v>Ing. Jaroslav Rojt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IF(E18="","",E18)</f>
        <v>Vyplň údaj</v>
      </c>
      <c r="G85" s="42"/>
      <c r="H85" s="42"/>
      <c r="I85" s="34" t="s">
        <v>35</v>
      </c>
      <c r="J85" s="38" t="str">
        <f>E24</f>
        <v>Jan Leinhäupel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120</v>
      </c>
      <c r="D87" s="182" t="s">
        <v>58</v>
      </c>
      <c r="E87" s="182" t="s">
        <v>54</v>
      </c>
      <c r="F87" s="182" t="s">
        <v>55</v>
      </c>
      <c r="G87" s="182" t="s">
        <v>121</v>
      </c>
      <c r="H87" s="182" t="s">
        <v>122</v>
      </c>
      <c r="I87" s="182" t="s">
        <v>123</v>
      </c>
      <c r="J87" s="182" t="s">
        <v>108</v>
      </c>
      <c r="K87" s="183" t="s">
        <v>124</v>
      </c>
      <c r="L87" s="184"/>
      <c r="M87" s="94" t="s">
        <v>19</v>
      </c>
      <c r="N87" s="95" t="s">
        <v>43</v>
      </c>
      <c r="O87" s="95" t="s">
        <v>125</v>
      </c>
      <c r="P87" s="95" t="s">
        <v>126</v>
      </c>
      <c r="Q87" s="95" t="s">
        <v>127</v>
      </c>
      <c r="R87" s="95" t="s">
        <v>128</v>
      </c>
      <c r="S87" s="95" t="s">
        <v>129</v>
      </c>
      <c r="T87" s="96" t="s">
        <v>130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131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</f>
        <v>0</v>
      </c>
      <c r="Q88" s="98"/>
      <c r="R88" s="187">
        <f>R89</f>
        <v>3912.8795618199997</v>
      </c>
      <c r="S88" s="98"/>
      <c r="T88" s="188">
        <f>T89</f>
        <v>6329.3769999999995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72</v>
      </c>
      <c r="AU88" s="19" t="s">
        <v>109</v>
      </c>
      <c r="BK88" s="189">
        <f>BK89</f>
        <v>0</v>
      </c>
    </row>
    <row r="89" s="12" customFormat="1" ht="25.92" customHeight="1">
      <c r="A89" s="12"/>
      <c r="B89" s="190"/>
      <c r="C89" s="191"/>
      <c r="D89" s="192" t="s">
        <v>72</v>
      </c>
      <c r="E89" s="193" t="s">
        <v>132</v>
      </c>
      <c r="F89" s="193" t="s">
        <v>133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P90+P272+P300+P329+P373+P470+P725+P750</f>
        <v>0</v>
      </c>
      <c r="Q89" s="198"/>
      <c r="R89" s="199">
        <f>R90+R272+R300+R329+R373+R470+R725+R750</f>
        <v>3912.8795618199997</v>
      </c>
      <c r="S89" s="198"/>
      <c r="T89" s="200">
        <f>T90+T272+T300+T329+T373+T470+T725+T750</f>
        <v>6329.3769999999995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81</v>
      </c>
      <c r="AT89" s="202" t="s">
        <v>72</v>
      </c>
      <c r="AU89" s="202" t="s">
        <v>73</v>
      </c>
      <c r="AY89" s="201" t="s">
        <v>134</v>
      </c>
      <c r="BK89" s="203">
        <f>BK90+BK272+BK300+BK329+BK373+BK470+BK725+BK750</f>
        <v>0</v>
      </c>
    </row>
    <row r="90" s="12" customFormat="1" ht="22.8" customHeight="1">
      <c r="A90" s="12"/>
      <c r="B90" s="190"/>
      <c r="C90" s="191"/>
      <c r="D90" s="192" t="s">
        <v>72</v>
      </c>
      <c r="E90" s="204" t="s">
        <v>81</v>
      </c>
      <c r="F90" s="204" t="s">
        <v>135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SUM(P91:P271)</f>
        <v>0</v>
      </c>
      <c r="Q90" s="198"/>
      <c r="R90" s="199">
        <f>SUM(R91:R271)</f>
        <v>3112.0999999999999</v>
      </c>
      <c r="S90" s="198"/>
      <c r="T90" s="200">
        <f>SUM(T91:T271)</f>
        <v>6208.6329999999998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81</v>
      </c>
      <c r="AT90" s="202" t="s">
        <v>72</v>
      </c>
      <c r="AU90" s="202" t="s">
        <v>81</v>
      </c>
      <c r="AY90" s="201" t="s">
        <v>134</v>
      </c>
      <c r="BK90" s="203">
        <f>SUM(BK91:BK271)</f>
        <v>0</v>
      </c>
    </row>
    <row r="91" s="2" customFormat="1" ht="37.8" customHeight="1">
      <c r="A91" s="40"/>
      <c r="B91" s="41"/>
      <c r="C91" s="206" t="s">
        <v>81</v>
      </c>
      <c r="D91" s="206" t="s">
        <v>136</v>
      </c>
      <c r="E91" s="207" t="s">
        <v>137</v>
      </c>
      <c r="F91" s="208" t="s">
        <v>138</v>
      </c>
      <c r="G91" s="209" t="s">
        <v>139</v>
      </c>
      <c r="H91" s="210">
        <v>7275</v>
      </c>
      <c r="I91" s="211"/>
      <c r="J91" s="212">
        <f>ROUND(I91*H91,2)</f>
        <v>0</v>
      </c>
      <c r="K91" s="208" t="s">
        <v>140</v>
      </c>
      <c r="L91" s="46"/>
      <c r="M91" s="213" t="s">
        <v>19</v>
      </c>
      <c r="N91" s="214" t="s">
        <v>44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0.62</v>
      </c>
      <c r="T91" s="216">
        <f>S91*H91</f>
        <v>4510.5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141</v>
      </c>
      <c r="AT91" s="217" t="s">
        <v>136</v>
      </c>
      <c r="AU91" s="217" t="s">
        <v>84</v>
      </c>
      <c r="AY91" s="19" t="s">
        <v>134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81</v>
      </c>
      <c r="BK91" s="218">
        <f>ROUND(I91*H91,2)</f>
        <v>0</v>
      </c>
      <c r="BL91" s="19" t="s">
        <v>141</v>
      </c>
      <c r="BM91" s="217" t="s">
        <v>142</v>
      </c>
    </row>
    <row r="92" s="2" customFormat="1">
      <c r="A92" s="40"/>
      <c r="B92" s="41"/>
      <c r="C92" s="42"/>
      <c r="D92" s="219" t="s">
        <v>143</v>
      </c>
      <c r="E92" s="42"/>
      <c r="F92" s="220" t="s">
        <v>144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143</v>
      </c>
      <c r="AU92" s="19" t="s">
        <v>84</v>
      </c>
    </row>
    <row r="93" s="13" customFormat="1">
      <c r="A93" s="13"/>
      <c r="B93" s="224"/>
      <c r="C93" s="225"/>
      <c r="D93" s="226" t="s">
        <v>145</v>
      </c>
      <c r="E93" s="227" t="s">
        <v>19</v>
      </c>
      <c r="F93" s="228" t="s">
        <v>146</v>
      </c>
      <c r="G93" s="225"/>
      <c r="H93" s="227" t="s">
        <v>19</v>
      </c>
      <c r="I93" s="229"/>
      <c r="J93" s="225"/>
      <c r="K93" s="225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145</v>
      </c>
      <c r="AU93" s="234" t="s">
        <v>84</v>
      </c>
      <c r="AV93" s="13" t="s">
        <v>81</v>
      </c>
      <c r="AW93" s="13" t="s">
        <v>34</v>
      </c>
      <c r="AX93" s="13" t="s">
        <v>73</v>
      </c>
      <c r="AY93" s="234" t="s">
        <v>134</v>
      </c>
    </row>
    <row r="94" s="13" customFormat="1">
      <c r="A94" s="13"/>
      <c r="B94" s="224"/>
      <c r="C94" s="225"/>
      <c r="D94" s="226" t="s">
        <v>145</v>
      </c>
      <c r="E94" s="227" t="s">
        <v>19</v>
      </c>
      <c r="F94" s="228" t="s">
        <v>147</v>
      </c>
      <c r="G94" s="225"/>
      <c r="H94" s="227" t="s">
        <v>19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145</v>
      </c>
      <c r="AU94" s="234" t="s">
        <v>84</v>
      </c>
      <c r="AV94" s="13" t="s">
        <v>81</v>
      </c>
      <c r="AW94" s="13" t="s">
        <v>34</v>
      </c>
      <c r="AX94" s="13" t="s">
        <v>73</v>
      </c>
      <c r="AY94" s="234" t="s">
        <v>134</v>
      </c>
    </row>
    <row r="95" s="14" customFormat="1">
      <c r="A95" s="14"/>
      <c r="B95" s="235"/>
      <c r="C95" s="236"/>
      <c r="D95" s="226" t="s">
        <v>145</v>
      </c>
      <c r="E95" s="237" t="s">
        <v>19</v>
      </c>
      <c r="F95" s="238" t="s">
        <v>148</v>
      </c>
      <c r="G95" s="236"/>
      <c r="H95" s="239">
        <v>5970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5" t="s">
        <v>145</v>
      </c>
      <c r="AU95" s="245" t="s">
        <v>84</v>
      </c>
      <c r="AV95" s="14" t="s">
        <v>84</v>
      </c>
      <c r="AW95" s="14" t="s">
        <v>34</v>
      </c>
      <c r="AX95" s="14" t="s">
        <v>73</v>
      </c>
      <c r="AY95" s="245" t="s">
        <v>134</v>
      </c>
    </row>
    <row r="96" s="13" customFormat="1">
      <c r="A96" s="13"/>
      <c r="B96" s="224"/>
      <c r="C96" s="225"/>
      <c r="D96" s="226" t="s">
        <v>145</v>
      </c>
      <c r="E96" s="227" t="s">
        <v>19</v>
      </c>
      <c r="F96" s="228" t="s">
        <v>149</v>
      </c>
      <c r="G96" s="225"/>
      <c r="H96" s="227" t="s">
        <v>19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145</v>
      </c>
      <c r="AU96" s="234" t="s">
        <v>84</v>
      </c>
      <c r="AV96" s="13" t="s">
        <v>81</v>
      </c>
      <c r="AW96" s="13" t="s">
        <v>34</v>
      </c>
      <c r="AX96" s="13" t="s">
        <v>73</v>
      </c>
      <c r="AY96" s="234" t="s">
        <v>134</v>
      </c>
    </row>
    <row r="97" s="14" customFormat="1">
      <c r="A97" s="14"/>
      <c r="B97" s="235"/>
      <c r="C97" s="236"/>
      <c r="D97" s="226" t="s">
        <v>145</v>
      </c>
      <c r="E97" s="237" t="s">
        <v>19</v>
      </c>
      <c r="F97" s="238" t="s">
        <v>150</v>
      </c>
      <c r="G97" s="236"/>
      <c r="H97" s="239">
        <v>685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145</v>
      </c>
      <c r="AU97" s="245" t="s">
        <v>84</v>
      </c>
      <c r="AV97" s="14" t="s">
        <v>84</v>
      </c>
      <c r="AW97" s="14" t="s">
        <v>34</v>
      </c>
      <c r="AX97" s="14" t="s">
        <v>73</v>
      </c>
      <c r="AY97" s="245" t="s">
        <v>134</v>
      </c>
    </row>
    <row r="98" s="13" customFormat="1">
      <c r="A98" s="13"/>
      <c r="B98" s="224"/>
      <c r="C98" s="225"/>
      <c r="D98" s="226" t="s">
        <v>145</v>
      </c>
      <c r="E98" s="227" t="s">
        <v>19</v>
      </c>
      <c r="F98" s="228" t="s">
        <v>151</v>
      </c>
      <c r="G98" s="225"/>
      <c r="H98" s="227" t="s">
        <v>19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145</v>
      </c>
      <c r="AU98" s="234" t="s">
        <v>84</v>
      </c>
      <c r="AV98" s="13" t="s">
        <v>81</v>
      </c>
      <c r="AW98" s="13" t="s">
        <v>34</v>
      </c>
      <c r="AX98" s="13" t="s">
        <v>73</v>
      </c>
      <c r="AY98" s="234" t="s">
        <v>134</v>
      </c>
    </row>
    <row r="99" s="13" customFormat="1">
      <c r="A99" s="13"/>
      <c r="B99" s="224"/>
      <c r="C99" s="225"/>
      <c r="D99" s="226" t="s">
        <v>145</v>
      </c>
      <c r="E99" s="227" t="s">
        <v>19</v>
      </c>
      <c r="F99" s="228" t="s">
        <v>147</v>
      </c>
      <c r="G99" s="225"/>
      <c r="H99" s="227" t="s">
        <v>19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145</v>
      </c>
      <c r="AU99" s="234" t="s">
        <v>84</v>
      </c>
      <c r="AV99" s="13" t="s">
        <v>81</v>
      </c>
      <c r="AW99" s="13" t="s">
        <v>34</v>
      </c>
      <c r="AX99" s="13" t="s">
        <v>73</v>
      </c>
      <c r="AY99" s="234" t="s">
        <v>134</v>
      </c>
    </row>
    <row r="100" s="14" customFormat="1">
      <c r="A100" s="14"/>
      <c r="B100" s="235"/>
      <c r="C100" s="236"/>
      <c r="D100" s="226" t="s">
        <v>145</v>
      </c>
      <c r="E100" s="237" t="s">
        <v>19</v>
      </c>
      <c r="F100" s="238" t="s">
        <v>152</v>
      </c>
      <c r="G100" s="236"/>
      <c r="H100" s="239">
        <v>620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145</v>
      </c>
      <c r="AU100" s="245" t="s">
        <v>84</v>
      </c>
      <c r="AV100" s="14" t="s">
        <v>84</v>
      </c>
      <c r="AW100" s="14" t="s">
        <v>34</v>
      </c>
      <c r="AX100" s="14" t="s">
        <v>73</v>
      </c>
      <c r="AY100" s="245" t="s">
        <v>134</v>
      </c>
    </row>
    <row r="101" s="15" customFormat="1">
      <c r="A101" s="15"/>
      <c r="B101" s="246"/>
      <c r="C101" s="247"/>
      <c r="D101" s="226" t="s">
        <v>145</v>
      </c>
      <c r="E101" s="248" t="s">
        <v>19</v>
      </c>
      <c r="F101" s="249" t="s">
        <v>153</v>
      </c>
      <c r="G101" s="247"/>
      <c r="H101" s="250">
        <v>7275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6" t="s">
        <v>145</v>
      </c>
      <c r="AU101" s="256" t="s">
        <v>84</v>
      </c>
      <c r="AV101" s="15" t="s">
        <v>141</v>
      </c>
      <c r="AW101" s="15" t="s">
        <v>34</v>
      </c>
      <c r="AX101" s="15" t="s">
        <v>81</v>
      </c>
      <c r="AY101" s="256" t="s">
        <v>134</v>
      </c>
    </row>
    <row r="102" s="2" customFormat="1" ht="33" customHeight="1">
      <c r="A102" s="40"/>
      <c r="B102" s="41"/>
      <c r="C102" s="206" t="s">
        <v>84</v>
      </c>
      <c r="D102" s="206" t="s">
        <v>136</v>
      </c>
      <c r="E102" s="207" t="s">
        <v>154</v>
      </c>
      <c r="F102" s="208" t="s">
        <v>155</v>
      </c>
      <c r="G102" s="209" t="s">
        <v>139</v>
      </c>
      <c r="H102" s="210">
        <v>7275</v>
      </c>
      <c r="I102" s="211"/>
      <c r="J102" s="212">
        <f>ROUND(I102*H102,2)</f>
        <v>0</v>
      </c>
      <c r="K102" s="208" t="s">
        <v>140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0.22</v>
      </c>
      <c r="T102" s="216">
        <f>S102*H102</f>
        <v>1600.5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141</v>
      </c>
      <c r="AT102" s="217" t="s">
        <v>136</v>
      </c>
      <c r="AU102" s="217" t="s">
        <v>84</v>
      </c>
      <c r="AY102" s="19" t="s">
        <v>134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141</v>
      </c>
      <c r="BM102" s="217" t="s">
        <v>156</v>
      </c>
    </row>
    <row r="103" s="2" customFormat="1">
      <c r="A103" s="40"/>
      <c r="B103" s="41"/>
      <c r="C103" s="42"/>
      <c r="D103" s="219" t="s">
        <v>143</v>
      </c>
      <c r="E103" s="42"/>
      <c r="F103" s="220" t="s">
        <v>157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143</v>
      </c>
      <c r="AU103" s="19" t="s">
        <v>84</v>
      </c>
    </row>
    <row r="104" s="13" customFormat="1">
      <c r="A104" s="13"/>
      <c r="B104" s="224"/>
      <c r="C104" s="225"/>
      <c r="D104" s="226" t="s">
        <v>145</v>
      </c>
      <c r="E104" s="227" t="s">
        <v>19</v>
      </c>
      <c r="F104" s="228" t="s">
        <v>146</v>
      </c>
      <c r="G104" s="225"/>
      <c r="H104" s="227" t="s">
        <v>19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145</v>
      </c>
      <c r="AU104" s="234" t="s">
        <v>84</v>
      </c>
      <c r="AV104" s="13" t="s">
        <v>81</v>
      </c>
      <c r="AW104" s="13" t="s">
        <v>34</v>
      </c>
      <c r="AX104" s="13" t="s">
        <v>73</v>
      </c>
      <c r="AY104" s="234" t="s">
        <v>134</v>
      </c>
    </row>
    <row r="105" s="13" customFormat="1">
      <c r="A105" s="13"/>
      <c r="B105" s="224"/>
      <c r="C105" s="225"/>
      <c r="D105" s="226" t="s">
        <v>145</v>
      </c>
      <c r="E105" s="227" t="s">
        <v>19</v>
      </c>
      <c r="F105" s="228" t="s">
        <v>147</v>
      </c>
      <c r="G105" s="225"/>
      <c r="H105" s="227" t="s">
        <v>19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145</v>
      </c>
      <c r="AU105" s="234" t="s">
        <v>84</v>
      </c>
      <c r="AV105" s="13" t="s">
        <v>81</v>
      </c>
      <c r="AW105" s="13" t="s">
        <v>34</v>
      </c>
      <c r="AX105" s="13" t="s">
        <v>73</v>
      </c>
      <c r="AY105" s="234" t="s">
        <v>134</v>
      </c>
    </row>
    <row r="106" s="14" customFormat="1">
      <c r="A106" s="14"/>
      <c r="B106" s="235"/>
      <c r="C106" s="236"/>
      <c r="D106" s="226" t="s">
        <v>145</v>
      </c>
      <c r="E106" s="237" t="s">
        <v>19</v>
      </c>
      <c r="F106" s="238" t="s">
        <v>148</v>
      </c>
      <c r="G106" s="236"/>
      <c r="H106" s="239">
        <v>5970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145</v>
      </c>
      <c r="AU106" s="245" t="s">
        <v>84</v>
      </c>
      <c r="AV106" s="14" t="s">
        <v>84</v>
      </c>
      <c r="AW106" s="14" t="s">
        <v>34</v>
      </c>
      <c r="AX106" s="14" t="s">
        <v>73</v>
      </c>
      <c r="AY106" s="245" t="s">
        <v>134</v>
      </c>
    </row>
    <row r="107" s="13" customFormat="1">
      <c r="A107" s="13"/>
      <c r="B107" s="224"/>
      <c r="C107" s="225"/>
      <c r="D107" s="226" t="s">
        <v>145</v>
      </c>
      <c r="E107" s="227" t="s">
        <v>19</v>
      </c>
      <c r="F107" s="228" t="s">
        <v>149</v>
      </c>
      <c r="G107" s="225"/>
      <c r="H107" s="227" t="s">
        <v>19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145</v>
      </c>
      <c r="AU107" s="234" t="s">
        <v>84</v>
      </c>
      <c r="AV107" s="13" t="s">
        <v>81</v>
      </c>
      <c r="AW107" s="13" t="s">
        <v>34</v>
      </c>
      <c r="AX107" s="13" t="s">
        <v>73</v>
      </c>
      <c r="AY107" s="234" t="s">
        <v>134</v>
      </c>
    </row>
    <row r="108" s="14" customFormat="1">
      <c r="A108" s="14"/>
      <c r="B108" s="235"/>
      <c r="C108" s="236"/>
      <c r="D108" s="226" t="s">
        <v>145</v>
      </c>
      <c r="E108" s="237" t="s">
        <v>19</v>
      </c>
      <c r="F108" s="238" t="s">
        <v>150</v>
      </c>
      <c r="G108" s="236"/>
      <c r="H108" s="239">
        <v>685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145</v>
      </c>
      <c r="AU108" s="245" t="s">
        <v>84</v>
      </c>
      <c r="AV108" s="14" t="s">
        <v>84</v>
      </c>
      <c r="AW108" s="14" t="s">
        <v>34</v>
      </c>
      <c r="AX108" s="14" t="s">
        <v>73</v>
      </c>
      <c r="AY108" s="245" t="s">
        <v>134</v>
      </c>
    </row>
    <row r="109" s="13" customFormat="1">
      <c r="A109" s="13"/>
      <c r="B109" s="224"/>
      <c r="C109" s="225"/>
      <c r="D109" s="226" t="s">
        <v>145</v>
      </c>
      <c r="E109" s="227" t="s">
        <v>19</v>
      </c>
      <c r="F109" s="228" t="s">
        <v>151</v>
      </c>
      <c r="G109" s="225"/>
      <c r="H109" s="227" t="s">
        <v>19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145</v>
      </c>
      <c r="AU109" s="234" t="s">
        <v>84</v>
      </c>
      <c r="AV109" s="13" t="s">
        <v>81</v>
      </c>
      <c r="AW109" s="13" t="s">
        <v>34</v>
      </c>
      <c r="AX109" s="13" t="s">
        <v>73</v>
      </c>
      <c r="AY109" s="234" t="s">
        <v>134</v>
      </c>
    </row>
    <row r="110" s="13" customFormat="1">
      <c r="A110" s="13"/>
      <c r="B110" s="224"/>
      <c r="C110" s="225"/>
      <c r="D110" s="226" t="s">
        <v>145</v>
      </c>
      <c r="E110" s="227" t="s">
        <v>19</v>
      </c>
      <c r="F110" s="228" t="s">
        <v>147</v>
      </c>
      <c r="G110" s="225"/>
      <c r="H110" s="227" t="s">
        <v>19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145</v>
      </c>
      <c r="AU110" s="234" t="s">
        <v>84</v>
      </c>
      <c r="AV110" s="13" t="s">
        <v>81</v>
      </c>
      <c r="AW110" s="13" t="s">
        <v>34</v>
      </c>
      <c r="AX110" s="13" t="s">
        <v>73</v>
      </c>
      <c r="AY110" s="234" t="s">
        <v>134</v>
      </c>
    </row>
    <row r="111" s="14" customFormat="1">
      <c r="A111" s="14"/>
      <c r="B111" s="235"/>
      <c r="C111" s="236"/>
      <c r="D111" s="226" t="s">
        <v>145</v>
      </c>
      <c r="E111" s="237" t="s">
        <v>19</v>
      </c>
      <c r="F111" s="238" t="s">
        <v>152</v>
      </c>
      <c r="G111" s="236"/>
      <c r="H111" s="239">
        <v>620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145</v>
      </c>
      <c r="AU111" s="245" t="s">
        <v>84</v>
      </c>
      <c r="AV111" s="14" t="s">
        <v>84</v>
      </c>
      <c r="AW111" s="14" t="s">
        <v>34</v>
      </c>
      <c r="AX111" s="14" t="s">
        <v>73</v>
      </c>
      <c r="AY111" s="245" t="s">
        <v>134</v>
      </c>
    </row>
    <row r="112" s="15" customFormat="1">
      <c r="A112" s="15"/>
      <c r="B112" s="246"/>
      <c r="C112" s="247"/>
      <c r="D112" s="226" t="s">
        <v>145</v>
      </c>
      <c r="E112" s="248" t="s">
        <v>19</v>
      </c>
      <c r="F112" s="249" t="s">
        <v>153</v>
      </c>
      <c r="G112" s="247"/>
      <c r="H112" s="250">
        <v>7275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6" t="s">
        <v>145</v>
      </c>
      <c r="AU112" s="256" t="s">
        <v>84</v>
      </c>
      <c r="AV112" s="15" t="s">
        <v>141</v>
      </c>
      <c r="AW112" s="15" t="s">
        <v>34</v>
      </c>
      <c r="AX112" s="15" t="s">
        <v>81</v>
      </c>
      <c r="AY112" s="256" t="s">
        <v>134</v>
      </c>
    </row>
    <row r="113" s="2" customFormat="1" ht="33" customHeight="1">
      <c r="A113" s="40"/>
      <c r="B113" s="41"/>
      <c r="C113" s="206" t="s">
        <v>158</v>
      </c>
      <c r="D113" s="206" t="s">
        <v>136</v>
      </c>
      <c r="E113" s="207" t="s">
        <v>159</v>
      </c>
      <c r="F113" s="208" t="s">
        <v>160</v>
      </c>
      <c r="G113" s="209" t="s">
        <v>139</v>
      </c>
      <c r="H113" s="210">
        <v>211.19999999999999</v>
      </c>
      <c r="I113" s="211"/>
      <c r="J113" s="212">
        <f>ROUND(I113*H113,2)</f>
        <v>0</v>
      </c>
      <c r="K113" s="208" t="s">
        <v>140</v>
      </c>
      <c r="L113" s="46"/>
      <c r="M113" s="213" t="s">
        <v>19</v>
      </c>
      <c r="N113" s="214" t="s">
        <v>44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0.23999999999999999</v>
      </c>
      <c r="T113" s="216">
        <f>S113*H113</f>
        <v>50.687999999999995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141</v>
      </c>
      <c r="AT113" s="217" t="s">
        <v>136</v>
      </c>
      <c r="AU113" s="217" t="s">
        <v>84</v>
      </c>
      <c r="AY113" s="19" t="s">
        <v>134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81</v>
      </c>
      <c r="BK113" s="218">
        <f>ROUND(I113*H113,2)</f>
        <v>0</v>
      </c>
      <c r="BL113" s="19" t="s">
        <v>141</v>
      </c>
      <c r="BM113" s="217" t="s">
        <v>161</v>
      </c>
    </row>
    <row r="114" s="2" customFormat="1">
      <c r="A114" s="40"/>
      <c r="B114" s="41"/>
      <c r="C114" s="42"/>
      <c r="D114" s="219" t="s">
        <v>143</v>
      </c>
      <c r="E114" s="42"/>
      <c r="F114" s="220" t="s">
        <v>162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143</v>
      </c>
      <c r="AU114" s="19" t="s">
        <v>84</v>
      </c>
    </row>
    <row r="115" s="13" customFormat="1">
      <c r="A115" s="13"/>
      <c r="B115" s="224"/>
      <c r="C115" s="225"/>
      <c r="D115" s="226" t="s">
        <v>145</v>
      </c>
      <c r="E115" s="227" t="s">
        <v>19</v>
      </c>
      <c r="F115" s="228" t="s">
        <v>163</v>
      </c>
      <c r="G115" s="225"/>
      <c r="H115" s="227" t="s">
        <v>19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145</v>
      </c>
      <c r="AU115" s="234" t="s">
        <v>84</v>
      </c>
      <c r="AV115" s="13" t="s">
        <v>81</v>
      </c>
      <c r="AW115" s="13" t="s">
        <v>34</v>
      </c>
      <c r="AX115" s="13" t="s">
        <v>73</v>
      </c>
      <c r="AY115" s="234" t="s">
        <v>134</v>
      </c>
    </row>
    <row r="116" s="14" customFormat="1">
      <c r="A116" s="14"/>
      <c r="B116" s="235"/>
      <c r="C116" s="236"/>
      <c r="D116" s="226" t="s">
        <v>145</v>
      </c>
      <c r="E116" s="237" t="s">
        <v>19</v>
      </c>
      <c r="F116" s="238" t="s">
        <v>164</v>
      </c>
      <c r="G116" s="236"/>
      <c r="H116" s="239">
        <v>191.40000000000001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145</v>
      </c>
      <c r="AU116" s="245" t="s">
        <v>84</v>
      </c>
      <c r="AV116" s="14" t="s">
        <v>84</v>
      </c>
      <c r="AW116" s="14" t="s">
        <v>34</v>
      </c>
      <c r="AX116" s="14" t="s">
        <v>73</v>
      </c>
      <c r="AY116" s="245" t="s">
        <v>134</v>
      </c>
    </row>
    <row r="117" s="14" customFormat="1">
      <c r="A117" s="14"/>
      <c r="B117" s="235"/>
      <c r="C117" s="236"/>
      <c r="D117" s="226" t="s">
        <v>145</v>
      </c>
      <c r="E117" s="237" t="s">
        <v>19</v>
      </c>
      <c r="F117" s="238" t="s">
        <v>165</v>
      </c>
      <c r="G117" s="236"/>
      <c r="H117" s="239">
        <v>19.800000000000001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145</v>
      </c>
      <c r="AU117" s="245" t="s">
        <v>84</v>
      </c>
      <c r="AV117" s="14" t="s">
        <v>84</v>
      </c>
      <c r="AW117" s="14" t="s">
        <v>34</v>
      </c>
      <c r="AX117" s="14" t="s">
        <v>73</v>
      </c>
      <c r="AY117" s="245" t="s">
        <v>134</v>
      </c>
    </row>
    <row r="118" s="15" customFormat="1">
      <c r="A118" s="15"/>
      <c r="B118" s="246"/>
      <c r="C118" s="247"/>
      <c r="D118" s="226" t="s">
        <v>145</v>
      </c>
      <c r="E118" s="248" t="s">
        <v>19</v>
      </c>
      <c r="F118" s="249" t="s">
        <v>153</v>
      </c>
      <c r="G118" s="247"/>
      <c r="H118" s="250">
        <v>211.20000000000002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6" t="s">
        <v>145</v>
      </c>
      <c r="AU118" s="256" t="s">
        <v>84</v>
      </c>
      <c r="AV118" s="15" t="s">
        <v>141</v>
      </c>
      <c r="AW118" s="15" t="s">
        <v>34</v>
      </c>
      <c r="AX118" s="15" t="s">
        <v>81</v>
      </c>
      <c r="AY118" s="256" t="s">
        <v>134</v>
      </c>
    </row>
    <row r="119" s="2" customFormat="1" ht="24.15" customHeight="1">
      <c r="A119" s="40"/>
      <c r="B119" s="41"/>
      <c r="C119" s="206" t="s">
        <v>141</v>
      </c>
      <c r="D119" s="206" t="s">
        <v>136</v>
      </c>
      <c r="E119" s="207" t="s">
        <v>166</v>
      </c>
      <c r="F119" s="208" t="s">
        <v>167</v>
      </c>
      <c r="G119" s="209" t="s">
        <v>168</v>
      </c>
      <c r="H119" s="210">
        <v>229</v>
      </c>
      <c r="I119" s="211"/>
      <c r="J119" s="212">
        <f>ROUND(I119*H119,2)</f>
        <v>0</v>
      </c>
      <c r="K119" s="208" t="s">
        <v>140</v>
      </c>
      <c r="L119" s="46"/>
      <c r="M119" s="213" t="s">
        <v>19</v>
      </c>
      <c r="N119" s="214" t="s">
        <v>44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0.20499999999999999</v>
      </c>
      <c r="T119" s="216">
        <f>S119*H119</f>
        <v>46.945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141</v>
      </c>
      <c r="AT119" s="217" t="s">
        <v>136</v>
      </c>
      <c r="AU119" s="217" t="s">
        <v>84</v>
      </c>
      <c r="AY119" s="19" t="s">
        <v>134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81</v>
      </c>
      <c r="BK119" s="218">
        <f>ROUND(I119*H119,2)</f>
        <v>0</v>
      </c>
      <c r="BL119" s="19" t="s">
        <v>141</v>
      </c>
      <c r="BM119" s="217" t="s">
        <v>169</v>
      </c>
    </row>
    <row r="120" s="2" customFormat="1">
      <c r="A120" s="40"/>
      <c r="B120" s="41"/>
      <c r="C120" s="42"/>
      <c r="D120" s="219" t="s">
        <v>143</v>
      </c>
      <c r="E120" s="42"/>
      <c r="F120" s="220" t="s">
        <v>170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143</v>
      </c>
      <c r="AU120" s="19" t="s">
        <v>84</v>
      </c>
    </row>
    <row r="121" s="13" customFormat="1">
      <c r="A121" s="13"/>
      <c r="B121" s="224"/>
      <c r="C121" s="225"/>
      <c r="D121" s="226" t="s">
        <v>145</v>
      </c>
      <c r="E121" s="227" t="s">
        <v>19</v>
      </c>
      <c r="F121" s="228" t="s">
        <v>171</v>
      </c>
      <c r="G121" s="225"/>
      <c r="H121" s="227" t="s">
        <v>19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145</v>
      </c>
      <c r="AU121" s="234" t="s">
        <v>84</v>
      </c>
      <c r="AV121" s="13" t="s">
        <v>81</v>
      </c>
      <c r="AW121" s="13" t="s">
        <v>34</v>
      </c>
      <c r="AX121" s="13" t="s">
        <v>73</v>
      </c>
      <c r="AY121" s="234" t="s">
        <v>134</v>
      </c>
    </row>
    <row r="122" s="14" customFormat="1">
      <c r="A122" s="14"/>
      <c r="B122" s="235"/>
      <c r="C122" s="236"/>
      <c r="D122" s="226" t="s">
        <v>145</v>
      </c>
      <c r="E122" s="237" t="s">
        <v>19</v>
      </c>
      <c r="F122" s="238" t="s">
        <v>172</v>
      </c>
      <c r="G122" s="236"/>
      <c r="H122" s="239">
        <v>175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145</v>
      </c>
      <c r="AU122" s="245" t="s">
        <v>84</v>
      </c>
      <c r="AV122" s="14" t="s">
        <v>84</v>
      </c>
      <c r="AW122" s="14" t="s">
        <v>34</v>
      </c>
      <c r="AX122" s="14" t="s">
        <v>73</v>
      </c>
      <c r="AY122" s="245" t="s">
        <v>134</v>
      </c>
    </row>
    <row r="123" s="14" customFormat="1">
      <c r="A123" s="14"/>
      <c r="B123" s="235"/>
      <c r="C123" s="236"/>
      <c r="D123" s="226" t="s">
        <v>145</v>
      </c>
      <c r="E123" s="237" t="s">
        <v>19</v>
      </c>
      <c r="F123" s="238" t="s">
        <v>173</v>
      </c>
      <c r="G123" s="236"/>
      <c r="H123" s="239">
        <v>54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145</v>
      </c>
      <c r="AU123" s="245" t="s">
        <v>84</v>
      </c>
      <c r="AV123" s="14" t="s">
        <v>84</v>
      </c>
      <c r="AW123" s="14" t="s">
        <v>34</v>
      </c>
      <c r="AX123" s="14" t="s">
        <v>73</v>
      </c>
      <c r="AY123" s="245" t="s">
        <v>134</v>
      </c>
    </row>
    <row r="124" s="15" customFormat="1">
      <c r="A124" s="15"/>
      <c r="B124" s="246"/>
      <c r="C124" s="247"/>
      <c r="D124" s="226" t="s">
        <v>145</v>
      </c>
      <c r="E124" s="248" t="s">
        <v>19</v>
      </c>
      <c r="F124" s="249" t="s">
        <v>153</v>
      </c>
      <c r="G124" s="247"/>
      <c r="H124" s="250">
        <v>229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6" t="s">
        <v>145</v>
      </c>
      <c r="AU124" s="256" t="s">
        <v>84</v>
      </c>
      <c r="AV124" s="15" t="s">
        <v>141</v>
      </c>
      <c r="AW124" s="15" t="s">
        <v>34</v>
      </c>
      <c r="AX124" s="15" t="s">
        <v>81</v>
      </c>
      <c r="AY124" s="256" t="s">
        <v>134</v>
      </c>
    </row>
    <row r="125" s="2" customFormat="1" ht="21.75" customHeight="1">
      <c r="A125" s="40"/>
      <c r="B125" s="41"/>
      <c r="C125" s="206" t="s">
        <v>174</v>
      </c>
      <c r="D125" s="206" t="s">
        <v>136</v>
      </c>
      <c r="E125" s="207" t="s">
        <v>175</v>
      </c>
      <c r="F125" s="208" t="s">
        <v>176</v>
      </c>
      <c r="G125" s="209" t="s">
        <v>177</v>
      </c>
      <c r="H125" s="210">
        <v>183</v>
      </c>
      <c r="I125" s="211"/>
      <c r="J125" s="212">
        <f>ROUND(I125*H125,2)</f>
        <v>0</v>
      </c>
      <c r="K125" s="208" t="s">
        <v>140</v>
      </c>
      <c r="L125" s="46"/>
      <c r="M125" s="213" t="s">
        <v>19</v>
      </c>
      <c r="N125" s="214" t="s">
        <v>44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141</v>
      </c>
      <c r="AT125" s="217" t="s">
        <v>136</v>
      </c>
      <c r="AU125" s="217" t="s">
        <v>84</v>
      </c>
      <c r="AY125" s="19" t="s">
        <v>134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81</v>
      </c>
      <c r="BK125" s="218">
        <f>ROUND(I125*H125,2)</f>
        <v>0</v>
      </c>
      <c r="BL125" s="19" t="s">
        <v>141</v>
      </c>
      <c r="BM125" s="217" t="s">
        <v>178</v>
      </c>
    </row>
    <row r="126" s="2" customFormat="1">
      <c r="A126" s="40"/>
      <c r="B126" s="41"/>
      <c r="C126" s="42"/>
      <c r="D126" s="219" t="s">
        <v>143</v>
      </c>
      <c r="E126" s="42"/>
      <c r="F126" s="220" t="s">
        <v>179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143</v>
      </c>
      <c r="AU126" s="19" t="s">
        <v>84</v>
      </c>
    </row>
    <row r="127" s="13" customFormat="1">
      <c r="A127" s="13"/>
      <c r="B127" s="224"/>
      <c r="C127" s="225"/>
      <c r="D127" s="226" t="s">
        <v>145</v>
      </c>
      <c r="E127" s="227" t="s">
        <v>19</v>
      </c>
      <c r="F127" s="228" t="s">
        <v>180</v>
      </c>
      <c r="G127" s="225"/>
      <c r="H127" s="227" t="s">
        <v>19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145</v>
      </c>
      <c r="AU127" s="234" t="s">
        <v>84</v>
      </c>
      <c r="AV127" s="13" t="s">
        <v>81</v>
      </c>
      <c r="AW127" s="13" t="s">
        <v>34</v>
      </c>
      <c r="AX127" s="13" t="s">
        <v>73</v>
      </c>
      <c r="AY127" s="234" t="s">
        <v>134</v>
      </c>
    </row>
    <row r="128" s="13" customFormat="1">
      <c r="A128" s="13"/>
      <c r="B128" s="224"/>
      <c r="C128" s="225"/>
      <c r="D128" s="226" t="s">
        <v>145</v>
      </c>
      <c r="E128" s="227" t="s">
        <v>19</v>
      </c>
      <c r="F128" s="228" t="s">
        <v>146</v>
      </c>
      <c r="G128" s="225"/>
      <c r="H128" s="227" t="s">
        <v>19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145</v>
      </c>
      <c r="AU128" s="234" t="s">
        <v>84</v>
      </c>
      <c r="AV128" s="13" t="s">
        <v>81</v>
      </c>
      <c r="AW128" s="13" t="s">
        <v>34</v>
      </c>
      <c r="AX128" s="13" t="s">
        <v>73</v>
      </c>
      <c r="AY128" s="234" t="s">
        <v>134</v>
      </c>
    </row>
    <row r="129" s="13" customFormat="1">
      <c r="A129" s="13"/>
      <c r="B129" s="224"/>
      <c r="C129" s="225"/>
      <c r="D129" s="226" t="s">
        <v>145</v>
      </c>
      <c r="E129" s="227" t="s">
        <v>19</v>
      </c>
      <c r="F129" s="228" t="s">
        <v>149</v>
      </c>
      <c r="G129" s="225"/>
      <c r="H129" s="227" t="s">
        <v>19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145</v>
      </c>
      <c r="AU129" s="234" t="s">
        <v>84</v>
      </c>
      <c r="AV129" s="13" t="s">
        <v>81</v>
      </c>
      <c r="AW129" s="13" t="s">
        <v>34</v>
      </c>
      <c r="AX129" s="13" t="s">
        <v>73</v>
      </c>
      <c r="AY129" s="234" t="s">
        <v>134</v>
      </c>
    </row>
    <row r="130" s="14" customFormat="1">
      <c r="A130" s="14"/>
      <c r="B130" s="235"/>
      <c r="C130" s="236"/>
      <c r="D130" s="226" t="s">
        <v>145</v>
      </c>
      <c r="E130" s="237" t="s">
        <v>19</v>
      </c>
      <c r="F130" s="238" t="s">
        <v>181</v>
      </c>
      <c r="G130" s="236"/>
      <c r="H130" s="239">
        <v>85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145</v>
      </c>
      <c r="AU130" s="245" t="s">
        <v>84</v>
      </c>
      <c r="AV130" s="14" t="s">
        <v>84</v>
      </c>
      <c r="AW130" s="14" t="s">
        <v>34</v>
      </c>
      <c r="AX130" s="14" t="s">
        <v>73</v>
      </c>
      <c r="AY130" s="245" t="s">
        <v>134</v>
      </c>
    </row>
    <row r="131" s="13" customFormat="1">
      <c r="A131" s="13"/>
      <c r="B131" s="224"/>
      <c r="C131" s="225"/>
      <c r="D131" s="226" t="s">
        <v>145</v>
      </c>
      <c r="E131" s="227" t="s">
        <v>19</v>
      </c>
      <c r="F131" s="228" t="s">
        <v>151</v>
      </c>
      <c r="G131" s="225"/>
      <c r="H131" s="227" t="s">
        <v>19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145</v>
      </c>
      <c r="AU131" s="234" t="s">
        <v>84</v>
      </c>
      <c r="AV131" s="13" t="s">
        <v>81</v>
      </c>
      <c r="AW131" s="13" t="s">
        <v>34</v>
      </c>
      <c r="AX131" s="13" t="s">
        <v>73</v>
      </c>
      <c r="AY131" s="234" t="s">
        <v>134</v>
      </c>
    </row>
    <row r="132" s="13" customFormat="1">
      <c r="A132" s="13"/>
      <c r="B132" s="224"/>
      <c r="C132" s="225"/>
      <c r="D132" s="226" t="s">
        <v>145</v>
      </c>
      <c r="E132" s="227" t="s">
        <v>19</v>
      </c>
      <c r="F132" s="228" t="s">
        <v>147</v>
      </c>
      <c r="G132" s="225"/>
      <c r="H132" s="227" t="s">
        <v>19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145</v>
      </c>
      <c r="AU132" s="234" t="s">
        <v>84</v>
      </c>
      <c r="AV132" s="13" t="s">
        <v>81</v>
      </c>
      <c r="AW132" s="13" t="s">
        <v>34</v>
      </c>
      <c r="AX132" s="13" t="s">
        <v>73</v>
      </c>
      <c r="AY132" s="234" t="s">
        <v>134</v>
      </c>
    </row>
    <row r="133" s="14" customFormat="1">
      <c r="A133" s="14"/>
      <c r="B133" s="235"/>
      <c r="C133" s="236"/>
      <c r="D133" s="226" t="s">
        <v>145</v>
      </c>
      <c r="E133" s="237" t="s">
        <v>19</v>
      </c>
      <c r="F133" s="238" t="s">
        <v>182</v>
      </c>
      <c r="G133" s="236"/>
      <c r="H133" s="239">
        <v>98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145</v>
      </c>
      <c r="AU133" s="245" t="s">
        <v>84</v>
      </c>
      <c r="AV133" s="14" t="s">
        <v>84</v>
      </c>
      <c r="AW133" s="14" t="s">
        <v>34</v>
      </c>
      <c r="AX133" s="14" t="s">
        <v>73</v>
      </c>
      <c r="AY133" s="245" t="s">
        <v>134</v>
      </c>
    </row>
    <row r="134" s="15" customFormat="1">
      <c r="A134" s="15"/>
      <c r="B134" s="246"/>
      <c r="C134" s="247"/>
      <c r="D134" s="226" t="s">
        <v>145</v>
      </c>
      <c r="E134" s="248" t="s">
        <v>19</v>
      </c>
      <c r="F134" s="249" t="s">
        <v>153</v>
      </c>
      <c r="G134" s="247"/>
      <c r="H134" s="250">
        <v>183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145</v>
      </c>
      <c r="AU134" s="256" t="s">
        <v>84</v>
      </c>
      <c r="AV134" s="15" t="s">
        <v>141</v>
      </c>
      <c r="AW134" s="15" t="s">
        <v>34</v>
      </c>
      <c r="AX134" s="15" t="s">
        <v>81</v>
      </c>
      <c r="AY134" s="256" t="s">
        <v>134</v>
      </c>
    </row>
    <row r="135" s="13" customFormat="1">
      <c r="A135" s="13"/>
      <c r="B135" s="224"/>
      <c r="C135" s="225"/>
      <c r="D135" s="226" t="s">
        <v>145</v>
      </c>
      <c r="E135" s="227" t="s">
        <v>19</v>
      </c>
      <c r="F135" s="228" t="s">
        <v>183</v>
      </c>
      <c r="G135" s="225"/>
      <c r="H135" s="227" t="s">
        <v>19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145</v>
      </c>
      <c r="AU135" s="234" t="s">
        <v>84</v>
      </c>
      <c r="AV135" s="13" t="s">
        <v>81</v>
      </c>
      <c r="AW135" s="13" t="s">
        <v>34</v>
      </c>
      <c r="AX135" s="13" t="s">
        <v>73</v>
      </c>
      <c r="AY135" s="234" t="s">
        <v>134</v>
      </c>
    </row>
    <row r="136" s="2" customFormat="1" ht="24.15" customHeight="1">
      <c r="A136" s="40"/>
      <c r="B136" s="41"/>
      <c r="C136" s="206" t="s">
        <v>184</v>
      </c>
      <c r="D136" s="206" t="s">
        <v>136</v>
      </c>
      <c r="E136" s="207" t="s">
        <v>185</v>
      </c>
      <c r="F136" s="208" t="s">
        <v>186</v>
      </c>
      <c r="G136" s="209" t="s">
        <v>177</v>
      </c>
      <c r="H136" s="210">
        <v>970</v>
      </c>
      <c r="I136" s="211"/>
      <c r="J136" s="212">
        <f>ROUND(I136*H136,2)</f>
        <v>0</v>
      </c>
      <c r="K136" s="208" t="s">
        <v>140</v>
      </c>
      <c r="L136" s="46"/>
      <c r="M136" s="213" t="s">
        <v>19</v>
      </c>
      <c r="N136" s="214" t="s">
        <v>44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141</v>
      </c>
      <c r="AT136" s="217" t="s">
        <v>136</v>
      </c>
      <c r="AU136" s="217" t="s">
        <v>84</v>
      </c>
      <c r="AY136" s="19" t="s">
        <v>134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81</v>
      </c>
      <c r="BK136" s="218">
        <f>ROUND(I136*H136,2)</f>
        <v>0</v>
      </c>
      <c r="BL136" s="19" t="s">
        <v>141</v>
      </c>
      <c r="BM136" s="217" t="s">
        <v>187</v>
      </c>
    </row>
    <row r="137" s="2" customFormat="1">
      <c r="A137" s="40"/>
      <c r="B137" s="41"/>
      <c r="C137" s="42"/>
      <c r="D137" s="219" t="s">
        <v>143</v>
      </c>
      <c r="E137" s="42"/>
      <c r="F137" s="220" t="s">
        <v>188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143</v>
      </c>
      <c r="AU137" s="19" t="s">
        <v>84</v>
      </c>
    </row>
    <row r="138" s="13" customFormat="1">
      <c r="A138" s="13"/>
      <c r="B138" s="224"/>
      <c r="C138" s="225"/>
      <c r="D138" s="226" t="s">
        <v>145</v>
      </c>
      <c r="E138" s="227" t="s">
        <v>19</v>
      </c>
      <c r="F138" s="228" t="s">
        <v>180</v>
      </c>
      <c r="G138" s="225"/>
      <c r="H138" s="227" t="s">
        <v>19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145</v>
      </c>
      <c r="AU138" s="234" t="s">
        <v>84</v>
      </c>
      <c r="AV138" s="13" t="s">
        <v>81</v>
      </c>
      <c r="AW138" s="13" t="s">
        <v>34</v>
      </c>
      <c r="AX138" s="13" t="s">
        <v>73</v>
      </c>
      <c r="AY138" s="234" t="s">
        <v>134</v>
      </c>
    </row>
    <row r="139" s="13" customFormat="1">
      <c r="A139" s="13"/>
      <c r="B139" s="224"/>
      <c r="C139" s="225"/>
      <c r="D139" s="226" t="s">
        <v>145</v>
      </c>
      <c r="E139" s="227" t="s">
        <v>19</v>
      </c>
      <c r="F139" s="228" t="s">
        <v>147</v>
      </c>
      <c r="G139" s="225"/>
      <c r="H139" s="227" t="s">
        <v>19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145</v>
      </c>
      <c r="AU139" s="234" t="s">
        <v>84</v>
      </c>
      <c r="AV139" s="13" t="s">
        <v>81</v>
      </c>
      <c r="AW139" s="13" t="s">
        <v>34</v>
      </c>
      <c r="AX139" s="13" t="s">
        <v>73</v>
      </c>
      <c r="AY139" s="234" t="s">
        <v>134</v>
      </c>
    </row>
    <row r="140" s="14" customFormat="1">
      <c r="A140" s="14"/>
      <c r="B140" s="235"/>
      <c r="C140" s="236"/>
      <c r="D140" s="226" t="s">
        <v>145</v>
      </c>
      <c r="E140" s="237" t="s">
        <v>19</v>
      </c>
      <c r="F140" s="238" t="s">
        <v>189</v>
      </c>
      <c r="G140" s="236"/>
      <c r="H140" s="239">
        <v>970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145</v>
      </c>
      <c r="AU140" s="245" t="s">
        <v>84</v>
      </c>
      <c r="AV140" s="14" t="s">
        <v>84</v>
      </c>
      <c r="AW140" s="14" t="s">
        <v>34</v>
      </c>
      <c r="AX140" s="14" t="s">
        <v>81</v>
      </c>
      <c r="AY140" s="245" t="s">
        <v>134</v>
      </c>
    </row>
    <row r="141" s="13" customFormat="1">
      <c r="A141" s="13"/>
      <c r="B141" s="224"/>
      <c r="C141" s="225"/>
      <c r="D141" s="226" t="s">
        <v>145</v>
      </c>
      <c r="E141" s="227" t="s">
        <v>19</v>
      </c>
      <c r="F141" s="228" t="s">
        <v>183</v>
      </c>
      <c r="G141" s="225"/>
      <c r="H141" s="227" t="s">
        <v>19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145</v>
      </c>
      <c r="AU141" s="234" t="s">
        <v>84</v>
      </c>
      <c r="AV141" s="13" t="s">
        <v>81</v>
      </c>
      <c r="AW141" s="13" t="s">
        <v>34</v>
      </c>
      <c r="AX141" s="13" t="s">
        <v>73</v>
      </c>
      <c r="AY141" s="234" t="s">
        <v>134</v>
      </c>
    </row>
    <row r="142" s="2" customFormat="1" ht="24.15" customHeight="1">
      <c r="A142" s="40"/>
      <c r="B142" s="41"/>
      <c r="C142" s="206" t="s">
        <v>190</v>
      </c>
      <c r="D142" s="206" t="s">
        <v>136</v>
      </c>
      <c r="E142" s="207" t="s">
        <v>191</v>
      </c>
      <c r="F142" s="208" t="s">
        <v>192</v>
      </c>
      <c r="G142" s="209" t="s">
        <v>177</v>
      </c>
      <c r="H142" s="210">
        <v>1345.5</v>
      </c>
      <c r="I142" s="211"/>
      <c r="J142" s="212">
        <f>ROUND(I142*H142,2)</f>
        <v>0</v>
      </c>
      <c r="K142" s="208" t="s">
        <v>140</v>
      </c>
      <c r="L142" s="46"/>
      <c r="M142" s="213" t="s">
        <v>19</v>
      </c>
      <c r="N142" s="214" t="s">
        <v>44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141</v>
      </c>
      <c r="AT142" s="217" t="s">
        <v>136</v>
      </c>
      <c r="AU142" s="217" t="s">
        <v>84</v>
      </c>
      <c r="AY142" s="19" t="s">
        <v>134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81</v>
      </c>
      <c r="BK142" s="218">
        <f>ROUND(I142*H142,2)</f>
        <v>0</v>
      </c>
      <c r="BL142" s="19" t="s">
        <v>141</v>
      </c>
      <c r="BM142" s="217" t="s">
        <v>193</v>
      </c>
    </row>
    <row r="143" s="2" customFormat="1">
      <c r="A143" s="40"/>
      <c r="B143" s="41"/>
      <c r="C143" s="42"/>
      <c r="D143" s="219" t="s">
        <v>143</v>
      </c>
      <c r="E143" s="42"/>
      <c r="F143" s="220" t="s">
        <v>194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143</v>
      </c>
      <c r="AU143" s="19" t="s">
        <v>84</v>
      </c>
    </row>
    <row r="144" s="13" customFormat="1">
      <c r="A144" s="13"/>
      <c r="B144" s="224"/>
      <c r="C144" s="225"/>
      <c r="D144" s="226" t="s">
        <v>145</v>
      </c>
      <c r="E144" s="227" t="s">
        <v>19</v>
      </c>
      <c r="F144" s="228" t="s">
        <v>195</v>
      </c>
      <c r="G144" s="225"/>
      <c r="H144" s="227" t="s">
        <v>19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145</v>
      </c>
      <c r="AU144" s="234" t="s">
        <v>84</v>
      </c>
      <c r="AV144" s="13" t="s">
        <v>81</v>
      </c>
      <c r="AW144" s="13" t="s">
        <v>34</v>
      </c>
      <c r="AX144" s="13" t="s">
        <v>73</v>
      </c>
      <c r="AY144" s="234" t="s">
        <v>134</v>
      </c>
    </row>
    <row r="145" s="13" customFormat="1">
      <c r="A145" s="13"/>
      <c r="B145" s="224"/>
      <c r="C145" s="225"/>
      <c r="D145" s="226" t="s">
        <v>145</v>
      </c>
      <c r="E145" s="227" t="s">
        <v>19</v>
      </c>
      <c r="F145" s="228" t="s">
        <v>146</v>
      </c>
      <c r="G145" s="225"/>
      <c r="H145" s="227" t="s">
        <v>19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145</v>
      </c>
      <c r="AU145" s="234" t="s">
        <v>84</v>
      </c>
      <c r="AV145" s="13" t="s">
        <v>81</v>
      </c>
      <c r="AW145" s="13" t="s">
        <v>34</v>
      </c>
      <c r="AX145" s="13" t="s">
        <v>73</v>
      </c>
      <c r="AY145" s="234" t="s">
        <v>134</v>
      </c>
    </row>
    <row r="146" s="13" customFormat="1">
      <c r="A146" s="13"/>
      <c r="B146" s="224"/>
      <c r="C146" s="225"/>
      <c r="D146" s="226" t="s">
        <v>145</v>
      </c>
      <c r="E146" s="227" t="s">
        <v>19</v>
      </c>
      <c r="F146" s="228" t="s">
        <v>196</v>
      </c>
      <c r="G146" s="225"/>
      <c r="H146" s="227" t="s">
        <v>19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145</v>
      </c>
      <c r="AU146" s="234" t="s">
        <v>84</v>
      </c>
      <c r="AV146" s="13" t="s">
        <v>81</v>
      </c>
      <c r="AW146" s="13" t="s">
        <v>34</v>
      </c>
      <c r="AX146" s="13" t="s">
        <v>73</v>
      </c>
      <c r="AY146" s="234" t="s">
        <v>134</v>
      </c>
    </row>
    <row r="147" s="14" customFormat="1">
      <c r="A147" s="14"/>
      <c r="B147" s="235"/>
      <c r="C147" s="236"/>
      <c r="D147" s="226" t="s">
        <v>145</v>
      </c>
      <c r="E147" s="237" t="s">
        <v>19</v>
      </c>
      <c r="F147" s="238" t="s">
        <v>197</v>
      </c>
      <c r="G147" s="236"/>
      <c r="H147" s="239">
        <v>970.5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145</v>
      </c>
      <c r="AU147" s="245" t="s">
        <v>84</v>
      </c>
      <c r="AV147" s="14" t="s">
        <v>84</v>
      </c>
      <c r="AW147" s="14" t="s">
        <v>34</v>
      </c>
      <c r="AX147" s="14" t="s">
        <v>73</v>
      </c>
      <c r="AY147" s="245" t="s">
        <v>134</v>
      </c>
    </row>
    <row r="148" s="13" customFormat="1">
      <c r="A148" s="13"/>
      <c r="B148" s="224"/>
      <c r="C148" s="225"/>
      <c r="D148" s="226" t="s">
        <v>145</v>
      </c>
      <c r="E148" s="227" t="s">
        <v>19</v>
      </c>
      <c r="F148" s="228" t="s">
        <v>149</v>
      </c>
      <c r="G148" s="225"/>
      <c r="H148" s="227" t="s">
        <v>19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145</v>
      </c>
      <c r="AU148" s="234" t="s">
        <v>84</v>
      </c>
      <c r="AV148" s="13" t="s">
        <v>81</v>
      </c>
      <c r="AW148" s="13" t="s">
        <v>34</v>
      </c>
      <c r="AX148" s="13" t="s">
        <v>73</v>
      </c>
      <c r="AY148" s="234" t="s">
        <v>134</v>
      </c>
    </row>
    <row r="149" s="14" customFormat="1">
      <c r="A149" s="14"/>
      <c r="B149" s="235"/>
      <c r="C149" s="236"/>
      <c r="D149" s="226" t="s">
        <v>145</v>
      </c>
      <c r="E149" s="237" t="s">
        <v>19</v>
      </c>
      <c r="F149" s="238" t="s">
        <v>198</v>
      </c>
      <c r="G149" s="236"/>
      <c r="H149" s="239">
        <v>171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145</v>
      </c>
      <c r="AU149" s="245" t="s">
        <v>84</v>
      </c>
      <c r="AV149" s="14" t="s">
        <v>84</v>
      </c>
      <c r="AW149" s="14" t="s">
        <v>34</v>
      </c>
      <c r="AX149" s="14" t="s">
        <v>73</v>
      </c>
      <c r="AY149" s="245" t="s">
        <v>134</v>
      </c>
    </row>
    <row r="150" s="13" customFormat="1">
      <c r="A150" s="13"/>
      <c r="B150" s="224"/>
      <c r="C150" s="225"/>
      <c r="D150" s="226" t="s">
        <v>145</v>
      </c>
      <c r="E150" s="227" t="s">
        <v>19</v>
      </c>
      <c r="F150" s="228" t="s">
        <v>151</v>
      </c>
      <c r="G150" s="225"/>
      <c r="H150" s="227" t="s">
        <v>19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145</v>
      </c>
      <c r="AU150" s="234" t="s">
        <v>84</v>
      </c>
      <c r="AV150" s="13" t="s">
        <v>81</v>
      </c>
      <c r="AW150" s="13" t="s">
        <v>34</v>
      </c>
      <c r="AX150" s="13" t="s">
        <v>73</v>
      </c>
      <c r="AY150" s="234" t="s">
        <v>134</v>
      </c>
    </row>
    <row r="151" s="13" customFormat="1">
      <c r="A151" s="13"/>
      <c r="B151" s="224"/>
      <c r="C151" s="225"/>
      <c r="D151" s="226" t="s">
        <v>145</v>
      </c>
      <c r="E151" s="227" t="s">
        <v>19</v>
      </c>
      <c r="F151" s="228" t="s">
        <v>147</v>
      </c>
      <c r="G151" s="225"/>
      <c r="H151" s="227" t="s">
        <v>19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145</v>
      </c>
      <c r="AU151" s="234" t="s">
        <v>84</v>
      </c>
      <c r="AV151" s="13" t="s">
        <v>81</v>
      </c>
      <c r="AW151" s="13" t="s">
        <v>34</v>
      </c>
      <c r="AX151" s="13" t="s">
        <v>73</v>
      </c>
      <c r="AY151" s="234" t="s">
        <v>134</v>
      </c>
    </row>
    <row r="152" s="14" customFormat="1">
      <c r="A152" s="14"/>
      <c r="B152" s="235"/>
      <c r="C152" s="236"/>
      <c r="D152" s="226" t="s">
        <v>145</v>
      </c>
      <c r="E152" s="237" t="s">
        <v>19</v>
      </c>
      <c r="F152" s="238" t="s">
        <v>199</v>
      </c>
      <c r="G152" s="236"/>
      <c r="H152" s="239">
        <v>204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145</v>
      </c>
      <c r="AU152" s="245" t="s">
        <v>84</v>
      </c>
      <c r="AV152" s="14" t="s">
        <v>84</v>
      </c>
      <c r="AW152" s="14" t="s">
        <v>34</v>
      </c>
      <c r="AX152" s="14" t="s">
        <v>73</v>
      </c>
      <c r="AY152" s="245" t="s">
        <v>134</v>
      </c>
    </row>
    <row r="153" s="15" customFormat="1">
      <c r="A153" s="15"/>
      <c r="B153" s="246"/>
      <c r="C153" s="247"/>
      <c r="D153" s="226" t="s">
        <v>145</v>
      </c>
      <c r="E153" s="248" t="s">
        <v>19</v>
      </c>
      <c r="F153" s="249" t="s">
        <v>153</v>
      </c>
      <c r="G153" s="247"/>
      <c r="H153" s="250">
        <v>1345.5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6" t="s">
        <v>145</v>
      </c>
      <c r="AU153" s="256" t="s">
        <v>84</v>
      </c>
      <c r="AV153" s="15" t="s">
        <v>141</v>
      </c>
      <c r="AW153" s="15" t="s">
        <v>34</v>
      </c>
      <c r="AX153" s="15" t="s">
        <v>81</v>
      </c>
      <c r="AY153" s="256" t="s">
        <v>134</v>
      </c>
    </row>
    <row r="154" s="2" customFormat="1" ht="24.15" customHeight="1">
      <c r="A154" s="40"/>
      <c r="B154" s="41"/>
      <c r="C154" s="206" t="s">
        <v>200</v>
      </c>
      <c r="D154" s="206" t="s">
        <v>136</v>
      </c>
      <c r="E154" s="207" t="s">
        <v>201</v>
      </c>
      <c r="F154" s="208" t="s">
        <v>202</v>
      </c>
      <c r="G154" s="209" t="s">
        <v>177</v>
      </c>
      <c r="H154" s="210">
        <v>116.09999999999999</v>
      </c>
      <c r="I154" s="211"/>
      <c r="J154" s="212">
        <f>ROUND(I154*H154,2)</f>
        <v>0</v>
      </c>
      <c r="K154" s="208" t="s">
        <v>140</v>
      </c>
      <c r="L154" s="46"/>
      <c r="M154" s="213" t="s">
        <v>19</v>
      </c>
      <c r="N154" s="214" t="s">
        <v>44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141</v>
      </c>
      <c r="AT154" s="217" t="s">
        <v>136</v>
      </c>
      <c r="AU154" s="217" t="s">
        <v>84</v>
      </c>
      <c r="AY154" s="19" t="s">
        <v>134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81</v>
      </c>
      <c r="BK154" s="218">
        <f>ROUND(I154*H154,2)</f>
        <v>0</v>
      </c>
      <c r="BL154" s="19" t="s">
        <v>141</v>
      </c>
      <c r="BM154" s="217" t="s">
        <v>203</v>
      </c>
    </row>
    <row r="155" s="2" customFormat="1">
      <c r="A155" s="40"/>
      <c r="B155" s="41"/>
      <c r="C155" s="42"/>
      <c r="D155" s="219" t="s">
        <v>143</v>
      </c>
      <c r="E155" s="42"/>
      <c r="F155" s="220" t="s">
        <v>204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143</v>
      </c>
      <c r="AU155" s="19" t="s">
        <v>84</v>
      </c>
    </row>
    <row r="156" s="13" customFormat="1">
      <c r="A156" s="13"/>
      <c r="B156" s="224"/>
      <c r="C156" s="225"/>
      <c r="D156" s="226" t="s">
        <v>145</v>
      </c>
      <c r="E156" s="227" t="s">
        <v>19</v>
      </c>
      <c r="F156" s="228" t="s">
        <v>205</v>
      </c>
      <c r="G156" s="225"/>
      <c r="H156" s="227" t="s">
        <v>19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145</v>
      </c>
      <c r="AU156" s="234" t="s">
        <v>84</v>
      </c>
      <c r="AV156" s="13" t="s">
        <v>81</v>
      </c>
      <c r="AW156" s="13" t="s">
        <v>34</v>
      </c>
      <c r="AX156" s="13" t="s">
        <v>73</v>
      </c>
      <c r="AY156" s="234" t="s">
        <v>134</v>
      </c>
    </row>
    <row r="157" s="13" customFormat="1">
      <c r="A157" s="13"/>
      <c r="B157" s="224"/>
      <c r="C157" s="225"/>
      <c r="D157" s="226" t="s">
        <v>145</v>
      </c>
      <c r="E157" s="227" t="s">
        <v>19</v>
      </c>
      <c r="F157" s="228" t="s">
        <v>146</v>
      </c>
      <c r="G157" s="225"/>
      <c r="H157" s="227" t="s">
        <v>19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145</v>
      </c>
      <c r="AU157" s="234" t="s">
        <v>84</v>
      </c>
      <c r="AV157" s="13" t="s">
        <v>81</v>
      </c>
      <c r="AW157" s="13" t="s">
        <v>34</v>
      </c>
      <c r="AX157" s="13" t="s">
        <v>73</v>
      </c>
      <c r="AY157" s="234" t="s">
        <v>134</v>
      </c>
    </row>
    <row r="158" s="14" customFormat="1">
      <c r="A158" s="14"/>
      <c r="B158" s="235"/>
      <c r="C158" s="236"/>
      <c r="D158" s="226" t="s">
        <v>145</v>
      </c>
      <c r="E158" s="237" t="s">
        <v>19</v>
      </c>
      <c r="F158" s="238" t="s">
        <v>206</v>
      </c>
      <c r="G158" s="236"/>
      <c r="H158" s="239">
        <v>102.59999999999999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145</v>
      </c>
      <c r="AU158" s="245" t="s">
        <v>84</v>
      </c>
      <c r="AV158" s="14" t="s">
        <v>84</v>
      </c>
      <c r="AW158" s="14" t="s">
        <v>34</v>
      </c>
      <c r="AX158" s="14" t="s">
        <v>73</v>
      </c>
      <c r="AY158" s="245" t="s">
        <v>134</v>
      </c>
    </row>
    <row r="159" s="14" customFormat="1">
      <c r="A159" s="14"/>
      <c r="B159" s="235"/>
      <c r="C159" s="236"/>
      <c r="D159" s="226" t="s">
        <v>145</v>
      </c>
      <c r="E159" s="237" t="s">
        <v>19</v>
      </c>
      <c r="F159" s="238" t="s">
        <v>207</v>
      </c>
      <c r="G159" s="236"/>
      <c r="H159" s="239">
        <v>5.4000000000000004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145</v>
      </c>
      <c r="AU159" s="245" t="s">
        <v>84</v>
      </c>
      <c r="AV159" s="14" t="s">
        <v>84</v>
      </c>
      <c r="AW159" s="14" t="s">
        <v>34</v>
      </c>
      <c r="AX159" s="14" t="s">
        <v>73</v>
      </c>
      <c r="AY159" s="245" t="s">
        <v>134</v>
      </c>
    </row>
    <row r="160" s="13" customFormat="1">
      <c r="A160" s="13"/>
      <c r="B160" s="224"/>
      <c r="C160" s="225"/>
      <c r="D160" s="226" t="s">
        <v>145</v>
      </c>
      <c r="E160" s="227" t="s">
        <v>19</v>
      </c>
      <c r="F160" s="228" t="s">
        <v>151</v>
      </c>
      <c r="G160" s="225"/>
      <c r="H160" s="227" t="s">
        <v>19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145</v>
      </c>
      <c r="AU160" s="234" t="s">
        <v>84</v>
      </c>
      <c r="AV160" s="13" t="s">
        <v>81</v>
      </c>
      <c r="AW160" s="13" t="s">
        <v>34</v>
      </c>
      <c r="AX160" s="13" t="s">
        <v>73</v>
      </c>
      <c r="AY160" s="234" t="s">
        <v>134</v>
      </c>
    </row>
    <row r="161" s="14" customFormat="1">
      <c r="A161" s="14"/>
      <c r="B161" s="235"/>
      <c r="C161" s="236"/>
      <c r="D161" s="226" t="s">
        <v>145</v>
      </c>
      <c r="E161" s="237" t="s">
        <v>19</v>
      </c>
      <c r="F161" s="238" t="s">
        <v>208</v>
      </c>
      <c r="G161" s="236"/>
      <c r="H161" s="239">
        <v>8.0999999999999996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145</v>
      </c>
      <c r="AU161" s="245" t="s">
        <v>84</v>
      </c>
      <c r="AV161" s="14" t="s">
        <v>84</v>
      </c>
      <c r="AW161" s="14" t="s">
        <v>34</v>
      </c>
      <c r="AX161" s="14" t="s">
        <v>73</v>
      </c>
      <c r="AY161" s="245" t="s">
        <v>134</v>
      </c>
    </row>
    <row r="162" s="15" customFormat="1">
      <c r="A162" s="15"/>
      <c r="B162" s="246"/>
      <c r="C162" s="247"/>
      <c r="D162" s="226" t="s">
        <v>145</v>
      </c>
      <c r="E162" s="248" t="s">
        <v>19</v>
      </c>
      <c r="F162" s="249" t="s">
        <v>153</v>
      </c>
      <c r="G162" s="247"/>
      <c r="H162" s="250">
        <v>116.09999999999999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6" t="s">
        <v>145</v>
      </c>
      <c r="AU162" s="256" t="s">
        <v>84</v>
      </c>
      <c r="AV162" s="15" t="s">
        <v>141</v>
      </c>
      <c r="AW162" s="15" t="s">
        <v>34</v>
      </c>
      <c r="AX162" s="15" t="s">
        <v>81</v>
      </c>
      <c r="AY162" s="256" t="s">
        <v>134</v>
      </c>
    </row>
    <row r="163" s="2" customFormat="1" ht="24.15" customHeight="1">
      <c r="A163" s="40"/>
      <c r="B163" s="41"/>
      <c r="C163" s="206" t="s">
        <v>209</v>
      </c>
      <c r="D163" s="206" t="s">
        <v>136</v>
      </c>
      <c r="E163" s="207" t="s">
        <v>210</v>
      </c>
      <c r="F163" s="208" t="s">
        <v>211</v>
      </c>
      <c r="G163" s="209" t="s">
        <v>177</v>
      </c>
      <c r="H163" s="210">
        <v>31.25</v>
      </c>
      <c r="I163" s="211"/>
      <c r="J163" s="212">
        <f>ROUND(I163*H163,2)</f>
        <v>0</v>
      </c>
      <c r="K163" s="208" t="s">
        <v>140</v>
      </c>
      <c r="L163" s="46"/>
      <c r="M163" s="213" t="s">
        <v>19</v>
      </c>
      <c r="N163" s="214" t="s">
        <v>44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141</v>
      </c>
      <c r="AT163" s="217" t="s">
        <v>136</v>
      </c>
      <c r="AU163" s="217" t="s">
        <v>84</v>
      </c>
      <c r="AY163" s="19" t="s">
        <v>134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81</v>
      </c>
      <c r="BK163" s="218">
        <f>ROUND(I163*H163,2)</f>
        <v>0</v>
      </c>
      <c r="BL163" s="19" t="s">
        <v>141</v>
      </c>
      <c r="BM163" s="217" t="s">
        <v>212</v>
      </c>
    </row>
    <row r="164" s="2" customFormat="1">
      <c r="A164" s="40"/>
      <c r="B164" s="41"/>
      <c r="C164" s="42"/>
      <c r="D164" s="219" t="s">
        <v>143</v>
      </c>
      <c r="E164" s="42"/>
      <c r="F164" s="220" t="s">
        <v>213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143</v>
      </c>
      <c r="AU164" s="19" t="s">
        <v>84</v>
      </c>
    </row>
    <row r="165" s="13" customFormat="1">
      <c r="A165" s="13"/>
      <c r="B165" s="224"/>
      <c r="C165" s="225"/>
      <c r="D165" s="226" t="s">
        <v>145</v>
      </c>
      <c r="E165" s="227" t="s">
        <v>19</v>
      </c>
      <c r="F165" s="228" t="s">
        <v>214</v>
      </c>
      <c r="G165" s="225"/>
      <c r="H165" s="227" t="s">
        <v>19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145</v>
      </c>
      <c r="AU165" s="234" t="s">
        <v>84</v>
      </c>
      <c r="AV165" s="13" t="s">
        <v>81</v>
      </c>
      <c r="AW165" s="13" t="s">
        <v>34</v>
      </c>
      <c r="AX165" s="13" t="s">
        <v>73</v>
      </c>
      <c r="AY165" s="234" t="s">
        <v>134</v>
      </c>
    </row>
    <row r="166" s="13" customFormat="1">
      <c r="A166" s="13"/>
      <c r="B166" s="224"/>
      <c r="C166" s="225"/>
      <c r="D166" s="226" t="s">
        <v>145</v>
      </c>
      <c r="E166" s="227" t="s">
        <v>19</v>
      </c>
      <c r="F166" s="228" t="s">
        <v>147</v>
      </c>
      <c r="G166" s="225"/>
      <c r="H166" s="227" t="s">
        <v>19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145</v>
      </c>
      <c r="AU166" s="234" t="s">
        <v>84</v>
      </c>
      <c r="AV166" s="13" t="s">
        <v>81</v>
      </c>
      <c r="AW166" s="13" t="s">
        <v>34</v>
      </c>
      <c r="AX166" s="13" t="s">
        <v>73</v>
      </c>
      <c r="AY166" s="234" t="s">
        <v>134</v>
      </c>
    </row>
    <row r="167" s="14" customFormat="1">
      <c r="A167" s="14"/>
      <c r="B167" s="235"/>
      <c r="C167" s="236"/>
      <c r="D167" s="226" t="s">
        <v>145</v>
      </c>
      <c r="E167" s="237" t="s">
        <v>19</v>
      </c>
      <c r="F167" s="238" t="s">
        <v>215</v>
      </c>
      <c r="G167" s="236"/>
      <c r="H167" s="239">
        <v>13.5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145</v>
      </c>
      <c r="AU167" s="245" t="s">
        <v>84</v>
      </c>
      <c r="AV167" s="14" t="s">
        <v>84</v>
      </c>
      <c r="AW167" s="14" t="s">
        <v>34</v>
      </c>
      <c r="AX167" s="14" t="s">
        <v>73</v>
      </c>
      <c r="AY167" s="245" t="s">
        <v>134</v>
      </c>
    </row>
    <row r="168" s="14" customFormat="1">
      <c r="A168" s="14"/>
      <c r="B168" s="235"/>
      <c r="C168" s="236"/>
      <c r="D168" s="226" t="s">
        <v>145</v>
      </c>
      <c r="E168" s="237" t="s">
        <v>19</v>
      </c>
      <c r="F168" s="238" t="s">
        <v>216</v>
      </c>
      <c r="G168" s="236"/>
      <c r="H168" s="239">
        <v>6.25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145</v>
      </c>
      <c r="AU168" s="245" t="s">
        <v>84</v>
      </c>
      <c r="AV168" s="14" t="s">
        <v>84</v>
      </c>
      <c r="AW168" s="14" t="s">
        <v>34</v>
      </c>
      <c r="AX168" s="14" t="s">
        <v>73</v>
      </c>
      <c r="AY168" s="245" t="s">
        <v>134</v>
      </c>
    </row>
    <row r="169" s="14" customFormat="1">
      <c r="A169" s="14"/>
      <c r="B169" s="235"/>
      <c r="C169" s="236"/>
      <c r="D169" s="226" t="s">
        <v>145</v>
      </c>
      <c r="E169" s="237" t="s">
        <v>19</v>
      </c>
      <c r="F169" s="238" t="s">
        <v>217</v>
      </c>
      <c r="G169" s="236"/>
      <c r="H169" s="239">
        <v>11.5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145</v>
      </c>
      <c r="AU169" s="245" t="s">
        <v>84</v>
      </c>
      <c r="AV169" s="14" t="s">
        <v>84</v>
      </c>
      <c r="AW169" s="14" t="s">
        <v>34</v>
      </c>
      <c r="AX169" s="14" t="s">
        <v>73</v>
      </c>
      <c r="AY169" s="245" t="s">
        <v>134</v>
      </c>
    </row>
    <row r="170" s="15" customFormat="1">
      <c r="A170" s="15"/>
      <c r="B170" s="246"/>
      <c r="C170" s="247"/>
      <c r="D170" s="226" t="s">
        <v>145</v>
      </c>
      <c r="E170" s="248" t="s">
        <v>19</v>
      </c>
      <c r="F170" s="249" t="s">
        <v>153</v>
      </c>
      <c r="G170" s="247"/>
      <c r="H170" s="250">
        <v>31.25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6" t="s">
        <v>145</v>
      </c>
      <c r="AU170" s="256" t="s">
        <v>84</v>
      </c>
      <c r="AV170" s="15" t="s">
        <v>141</v>
      </c>
      <c r="AW170" s="15" t="s">
        <v>34</v>
      </c>
      <c r="AX170" s="15" t="s">
        <v>81</v>
      </c>
      <c r="AY170" s="256" t="s">
        <v>134</v>
      </c>
    </row>
    <row r="171" s="2" customFormat="1" ht="24.15" customHeight="1">
      <c r="A171" s="40"/>
      <c r="B171" s="41"/>
      <c r="C171" s="206" t="s">
        <v>218</v>
      </c>
      <c r="D171" s="206" t="s">
        <v>136</v>
      </c>
      <c r="E171" s="207" t="s">
        <v>219</v>
      </c>
      <c r="F171" s="208" t="s">
        <v>220</v>
      </c>
      <c r="G171" s="209" t="s">
        <v>177</v>
      </c>
      <c r="H171" s="210">
        <v>59.5</v>
      </c>
      <c r="I171" s="211"/>
      <c r="J171" s="212">
        <f>ROUND(I171*H171,2)</f>
        <v>0</v>
      </c>
      <c r="K171" s="208" t="s">
        <v>140</v>
      </c>
      <c r="L171" s="46"/>
      <c r="M171" s="213" t="s">
        <v>19</v>
      </c>
      <c r="N171" s="214" t="s">
        <v>44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141</v>
      </c>
      <c r="AT171" s="217" t="s">
        <v>136</v>
      </c>
      <c r="AU171" s="217" t="s">
        <v>84</v>
      </c>
      <c r="AY171" s="19" t="s">
        <v>134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81</v>
      </c>
      <c r="BK171" s="218">
        <f>ROUND(I171*H171,2)</f>
        <v>0</v>
      </c>
      <c r="BL171" s="19" t="s">
        <v>141</v>
      </c>
      <c r="BM171" s="217" t="s">
        <v>221</v>
      </c>
    </row>
    <row r="172" s="2" customFormat="1">
      <c r="A172" s="40"/>
      <c r="B172" s="41"/>
      <c r="C172" s="42"/>
      <c r="D172" s="219" t="s">
        <v>143</v>
      </c>
      <c r="E172" s="42"/>
      <c r="F172" s="220" t="s">
        <v>222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143</v>
      </c>
      <c r="AU172" s="19" t="s">
        <v>84</v>
      </c>
    </row>
    <row r="173" s="13" customFormat="1">
      <c r="A173" s="13"/>
      <c r="B173" s="224"/>
      <c r="C173" s="225"/>
      <c r="D173" s="226" t="s">
        <v>145</v>
      </c>
      <c r="E173" s="227" t="s">
        <v>19</v>
      </c>
      <c r="F173" s="228" t="s">
        <v>214</v>
      </c>
      <c r="G173" s="225"/>
      <c r="H173" s="227" t="s">
        <v>19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145</v>
      </c>
      <c r="AU173" s="234" t="s">
        <v>84</v>
      </c>
      <c r="AV173" s="13" t="s">
        <v>81</v>
      </c>
      <c r="AW173" s="13" t="s">
        <v>34</v>
      </c>
      <c r="AX173" s="13" t="s">
        <v>73</v>
      </c>
      <c r="AY173" s="234" t="s">
        <v>134</v>
      </c>
    </row>
    <row r="174" s="13" customFormat="1">
      <c r="A174" s="13"/>
      <c r="B174" s="224"/>
      <c r="C174" s="225"/>
      <c r="D174" s="226" t="s">
        <v>145</v>
      </c>
      <c r="E174" s="227" t="s">
        <v>19</v>
      </c>
      <c r="F174" s="228" t="s">
        <v>146</v>
      </c>
      <c r="G174" s="225"/>
      <c r="H174" s="227" t="s">
        <v>19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145</v>
      </c>
      <c r="AU174" s="234" t="s">
        <v>84</v>
      </c>
      <c r="AV174" s="13" t="s">
        <v>81</v>
      </c>
      <c r="AW174" s="13" t="s">
        <v>34</v>
      </c>
      <c r="AX174" s="13" t="s">
        <v>73</v>
      </c>
      <c r="AY174" s="234" t="s">
        <v>134</v>
      </c>
    </row>
    <row r="175" s="14" customFormat="1">
      <c r="A175" s="14"/>
      <c r="B175" s="235"/>
      <c r="C175" s="236"/>
      <c r="D175" s="226" t="s">
        <v>145</v>
      </c>
      <c r="E175" s="237" t="s">
        <v>19</v>
      </c>
      <c r="F175" s="238" t="s">
        <v>223</v>
      </c>
      <c r="G175" s="236"/>
      <c r="H175" s="239">
        <v>22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145</v>
      </c>
      <c r="AU175" s="245" t="s">
        <v>84</v>
      </c>
      <c r="AV175" s="14" t="s">
        <v>84</v>
      </c>
      <c r="AW175" s="14" t="s">
        <v>34</v>
      </c>
      <c r="AX175" s="14" t="s">
        <v>73</v>
      </c>
      <c r="AY175" s="245" t="s">
        <v>134</v>
      </c>
    </row>
    <row r="176" s="13" customFormat="1">
      <c r="A176" s="13"/>
      <c r="B176" s="224"/>
      <c r="C176" s="225"/>
      <c r="D176" s="226" t="s">
        <v>145</v>
      </c>
      <c r="E176" s="227" t="s">
        <v>19</v>
      </c>
      <c r="F176" s="228" t="s">
        <v>151</v>
      </c>
      <c r="G176" s="225"/>
      <c r="H176" s="227" t="s">
        <v>19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145</v>
      </c>
      <c r="AU176" s="234" t="s">
        <v>84</v>
      </c>
      <c r="AV176" s="13" t="s">
        <v>81</v>
      </c>
      <c r="AW176" s="13" t="s">
        <v>34</v>
      </c>
      <c r="AX176" s="13" t="s">
        <v>73</v>
      </c>
      <c r="AY176" s="234" t="s">
        <v>134</v>
      </c>
    </row>
    <row r="177" s="14" customFormat="1">
      <c r="A177" s="14"/>
      <c r="B177" s="235"/>
      <c r="C177" s="236"/>
      <c r="D177" s="226" t="s">
        <v>145</v>
      </c>
      <c r="E177" s="237" t="s">
        <v>19</v>
      </c>
      <c r="F177" s="238" t="s">
        <v>224</v>
      </c>
      <c r="G177" s="236"/>
      <c r="H177" s="239">
        <v>37.5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145</v>
      </c>
      <c r="AU177" s="245" t="s">
        <v>84</v>
      </c>
      <c r="AV177" s="14" t="s">
        <v>84</v>
      </c>
      <c r="AW177" s="14" t="s">
        <v>34</v>
      </c>
      <c r="AX177" s="14" t="s">
        <v>73</v>
      </c>
      <c r="AY177" s="245" t="s">
        <v>134</v>
      </c>
    </row>
    <row r="178" s="15" customFormat="1">
      <c r="A178" s="15"/>
      <c r="B178" s="246"/>
      <c r="C178" s="247"/>
      <c r="D178" s="226" t="s">
        <v>145</v>
      </c>
      <c r="E178" s="248" t="s">
        <v>19</v>
      </c>
      <c r="F178" s="249" t="s">
        <v>153</v>
      </c>
      <c r="G178" s="247"/>
      <c r="H178" s="250">
        <v>59.5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6" t="s">
        <v>145</v>
      </c>
      <c r="AU178" s="256" t="s">
        <v>84</v>
      </c>
      <c r="AV178" s="15" t="s">
        <v>141</v>
      </c>
      <c r="AW178" s="15" t="s">
        <v>34</v>
      </c>
      <c r="AX178" s="15" t="s">
        <v>81</v>
      </c>
      <c r="AY178" s="256" t="s">
        <v>134</v>
      </c>
    </row>
    <row r="179" s="2" customFormat="1" ht="24.15" customHeight="1">
      <c r="A179" s="40"/>
      <c r="B179" s="41"/>
      <c r="C179" s="206" t="s">
        <v>225</v>
      </c>
      <c r="D179" s="206" t="s">
        <v>136</v>
      </c>
      <c r="E179" s="207" t="s">
        <v>226</v>
      </c>
      <c r="F179" s="208" t="s">
        <v>227</v>
      </c>
      <c r="G179" s="209" t="s">
        <v>177</v>
      </c>
      <c r="H179" s="210">
        <v>323.25</v>
      </c>
      <c r="I179" s="211"/>
      <c r="J179" s="212">
        <f>ROUND(I179*H179,2)</f>
        <v>0</v>
      </c>
      <c r="K179" s="208" t="s">
        <v>140</v>
      </c>
      <c r="L179" s="46"/>
      <c r="M179" s="213" t="s">
        <v>19</v>
      </c>
      <c r="N179" s="214" t="s">
        <v>44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141</v>
      </c>
      <c r="AT179" s="217" t="s">
        <v>136</v>
      </c>
      <c r="AU179" s="217" t="s">
        <v>84</v>
      </c>
      <c r="AY179" s="19" t="s">
        <v>134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81</v>
      </c>
      <c r="BK179" s="218">
        <f>ROUND(I179*H179,2)</f>
        <v>0</v>
      </c>
      <c r="BL179" s="19" t="s">
        <v>141</v>
      </c>
      <c r="BM179" s="217" t="s">
        <v>228</v>
      </c>
    </row>
    <row r="180" s="2" customFormat="1">
      <c r="A180" s="40"/>
      <c r="B180" s="41"/>
      <c r="C180" s="42"/>
      <c r="D180" s="219" t="s">
        <v>143</v>
      </c>
      <c r="E180" s="42"/>
      <c r="F180" s="220" t="s">
        <v>229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143</v>
      </c>
      <c r="AU180" s="19" t="s">
        <v>84</v>
      </c>
    </row>
    <row r="181" s="13" customFormat="1">
      <c r="A181" s="13"/>
      <c r="B181" s="224"/>
      <c r="C181" s="225"/>
      <c r="D181" s="226" t="s">
        <v>145</v>
      </c>
      <c r="E181" s="227" t="s">
        <v>19</v>
      </c>
      <c r="F181" s="228" t="s">
        <v>214</v>
      </c>
      <c r="G181" s="225"/>
      <c r="H181" s="227" t="s">
        <v>19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145</v>
      </c>
      <c r="AU181" s="234" t="s">
        <v>84</v>
      </c>
      <c r="AV181" s="13" t="s">
        <v>81</v>
      </c>
      <c r="AW181" s="13" t="s">
        <v>34</v>
      </c>
      <c r="AX181" s="13" t="s">
        <v>73</v>
      </c>
      <c r="AY181" s="234" t="s">
        <v>134</v>
      </c>
    </row>
    <row r="182" s="13" customFormat="1">
      <c r="A182" s="13"/>
      <c r="B182" s="224"/>
      <c r="C182" s="225"/>
      <c r="D182" s="226" t="s">
        <v>145</v>
      </c>
      <c r="E182" s="227" t="s">
        <v>19</v>
      </c>
      <c r="F182" s="228" t="s">
        <v>146</v>
      </c>
      <c r="G182" s="225"/>
      <c r="H182" s="227" t="s">
        <v>19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145</v>
      </c>
      <c r="AU182" s="234" t="s">
        <v>84</v>
      </c>
      <c r="AV182" s="13" t="s">
        <v>81</v>
      </c>
      <c r="AW182" s="13" t="s">
        <v>34</v>
      </c>
      <c r="AX182" s="13" t="s">
        <v>73</v>
      </c>
      <c r="AY182" s="234" t="s">
        <v>134</v>
      </c>
    </row>
    <row r="183" s="14" customFormat="1">
      <c r="A183" s="14"/>
      <c r="B183" s="235"/>
      <c r="C183" s="236"/>
      <c r="D183" s="226" t="s">
        <v>145</v>
      </c>
      <c r="E183" s="237" t="s">
        <v>19</v>
      </c>
      <c r="F183" s="238" t="s">
        <v>230</v>
      </c>
      <c r="G183" s="236"/>
      <c r="H183" s="239">
        <v>323.25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145</v>
      </c>
      <c r="AU183" s="245" t="s">
        <v>84</v>
      </c>
      <c r="AV183" s="14" t="s">
        <v>84</v>
      </c>
      <c r="AW183" s="14" t="s">
        <v>34</v>
      </c>
      <c r="AX183" s="14" t="s">
        <v>81</v>
      </c>
      <c r="AY183" s="245" t="s">
        <v>134</v>
      </c>
    </row>
    <row r="184" s="2" customFormat="1" ht="24.15" customHeight="1">
      <c r="A184" s="40"/>
      <c r="B184" s="41"/>
      <c r="C184" s="206" t="s">
        <v>8</v>
      </c>
      <c r="D184" s="206" t="s">
        <v>136</v>
      </c>
      <c r="E184" s="207" t="s">
        <v>231</v>
      </c>
      <c r="F184" s="208" t="s">
        <v>232</v>
      </c>
      <c r="G184" s="209" t="s">
        <v>177</v>
      </c>
      <c r="H184" s="210">
        <v>152</v>
      </c>
      <c r="I184" s="211"/>
      <c r="J184" s="212">
        <f>ROUND(I184*H184,2)</f>
        <v>0</v>
      </c>
      <c r="K184" s="208" t="s">
        <v>140</v>
      </c>
      <c r="L184" s="46"/>
      <c r="M184" s="213" t="s">
        <v>19</v>
      </c>
      <c r="N184" s="214" t="s">
        <v>44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141</v>
      </c>
      <c r="AT184" s="217" t="s">
        <v>136</v>
      </c>
      <c r="AU184" s="217" t="s">
        <v>84</v>
      </c>
      <c r="AY184" s="19" t="s">
        <v>134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81</v>
      </c>
      <c r="BK184" s="218">
        <f>ROUND(I184*H184,2)</f>
        <v>0</v>
      </c>
      <c r="BL184" s="19" t="s">
        <v>141</v>
      </c>
      <c r="BM184" s="217" t="s">
        <v>233</v>
      </c>
    </row>
    <row r="185" s="2" customFormat="1">
      <c r="A185" s="40"/>
      <c r="B185" s="41"/>
      <c r="C185" s="42"/>
      <c r="D185" s="219" t="s">
        <v>143</v>
      </c>
      <c r="E185" s="42"/>
      <c r="F185" s="220" t="s">
        <v>234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143</v>
      </c>
      <c r="AU185" s="19" t="s">
        <v>84</v>
      </c>
    </row>
    <row r="186" s="13" customFormat="1">
      <c r="A186" s="13"/>
      <c r="B186" s="224"/>
      <c r="C186" s="225"/>
      <c r="D186" s="226" t="s">
        <v>145</v>
      </c>
      <c r="E186" s="227" t="s">
        <v>19</v>
      </c>
      <c r="F186" s="228" t="s">
        <v>235</v>
      </c>
      <c r="G186" s="225"/>
      <c r="H186" s="227" t="s">
        <v>19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145</v>
      </c>
      <c r="AU186" s="234" t="s">
        <v>84</v>
      </c>
      <c r="AV186" s="13" t="s">
        <v>81</v>
      </c>
      <c r="AW186" s="13" t="s">
        <v>34</v>
      </c>
      <c r="AX186" s="13" t="s">
        <v>73</v>
      </c>
      <c r="AY186" s="234" t="s">
        <v>134</v>
      </c>
    </row>
    <row r="187" s="13" customFormat="1">
      <c r="A187" s="13"/>
      <c r="B187" s="224"/>
      <c r="C187" s="225"/>
      <c r="D187" s="226" t="s">
        <v>145</v>
      </c>
      <c r="E187" s="227" t="s">
        <v>19</v>
      </c>
      <c r="F187" s="228" t="s">
        <v>146</v>
      </c>
      <c r="G187" s="225"/>
      <c r="H187" s="227" t="s">
        <v>19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145</v>
      </c>
      <c r="AU187" s="234" t="s">
        <v>84</v>
      </c>
      <c r="AV187" s="13" t="s">
        <v>81</v>
      </c>
      <c r="AW187" s="13" t="s">
        <v>34</v>
      </c>
      <c r="AX187" s="13" t="s">
        <v>73</v>
      </c>
      <c r="AY187" s="234" t="s">
        <v>134</v>
      </c>
    </row>
    <row r="188" s="14" customFormat="1">
      <c r="A188" s="14"/>
      <c r="B188" s="235"/>
      <c r="C188" s="236"/>
      <c r="D188" s="226" t="s">
        <v>145</v>
      </c>
      <c r="E188" s="237" t="s">
        <v>19</v>
      </c>
      <c r="F188" s="238" t="s">
        <v>236</v>
      </c>
      <c r="G188" s="236"/>
      <c r="H188" s="239">
        <v>142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145</v>
      </c>
      <c r="AU188" s="245" t="s">
        <v>84</v>
      </c>
      <c r="AV188" s="14" t="s">
        <v>84</v>
      </c>
      <c r="AW188" s="14" t="s">
        <v>34</v>
      </c>
      <c r="AX188" s="14" t="s">
        <v>73</v>
      </c>
      <c r="AY188" s="245" t="s">
        <v>134</v>
      </c>
    </row>
    <row r="189" s="14" customFormat="1">
      <c r="A189" s="14"/>
      <c r="B189" s="235"/>
      <c r="C189" s="236"/>
      <c r="D189" s="226" t="s">
        <v>145</v>
      </c>
      <c r="E189" s="237" t="s">
        <v>19</v>
      </c>
      <c r="F189" s="238" t="s">
        <v>237</v>
      </c>
      <c r="G189" s="236"/>
      <c r="H189" s="239">
        <v>3.6000000000000001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145</v>
      </c>
      <c r="AU189" s="245" t="s">
        <v>84</v>
      </c>
      <c r="AV189" s="14" t="s">
        <v>84</v>
      </c>
      <c r="AW189" s="14" t="s">
        <v>34</v>
      </c>
      <c r="AX189" s="14" t="s">
        <v>73</v>
      </c>
      <c r="AY189" s="245" t="s">
        <v>134</v>
      </c>
    </row>
    <row r="190" s="13" customFormat="1">
      <c r="A190" s="13"/>
      <c r="B190" s="224"/>
      <c r="C190" s="225"/>
      <c r="D190" s="226" t="s">
        <v>145</v>
      </c>
      <c r="E190" s="227" t="s">
        <v>19</v>
      </c>
      <c r="F190" s="228" t="s">
        <v>151</v>
      </c>
      <c r="G190" s="225"/>
      <c r="H190" s="227" t="s">
        <v>19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145</v>
      </c>
      <c r="AU190" s="234" t="s">
        <v>84</v>
      </c>
      <c r="AV190" s="13" t="s">
        <v>81</v>
      </c>
      <c r="AW190" s="13" t="s">
        <v>34</v>
      </c>
      <c r="AX190" s="13" t="s">
        <v>73</v>
      </c>
      <c r="AY190" s="234" t="s">
        <v>134</v>
      </c>
    </row>
    <row r="191" s="14" customFormat="1">
      <c r="A191" s="14"/>
      <c r="B191" s="235"/>
      <c r="C191" s="236"/>
      <c r="D191" s="226" t="s">
        <v>145</v>
      </c>
      <c r="E191" s="237" t="s">
        <v>19</v>
      </c>
      <c r="F191" s="238" t="s">
        <v>238</v>
      </c>
      <c r="G191" s="236"/>
      <c r="H191" s="239">
        <v>6.4000000000000004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145</v>
      </c>
      <c r="AU191" s="245" t="s">
        <v>84</v>
      </c>
      <c r="AV191" s="14" t="s">
        <v>84</v>
      </c>
      <c r="AW191" s="14" t="s">
        <v>34</v>
      </c>
      <c r="AX191" s="14" t="s">
        <v>73</v>
      </c>
      <c r="AY191" s="245" t="s">
        <v>134</v>
      </c>
    </row>
    <row r="192" s="15" customFormat="1">
      <c r="A192" s="15"/>
      <c r="B192" s="246"/>
      <c r="C192" s="247"/>
      <c r="D192" s="226" t="s">
        <v>145</v>
      </c>
      <c r="E192" s="248" t="s">
        <v>19</v>
      </c>
      <c r="F192" s="249" t="s">
        <v>153</v>
      </c>
      <c r="G192" s="247"/>
      <c r="H192" s="250">
        <v>152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6" t="s">
        <v>145</v>
      </c>
      <c r="AU192" s="256" t="s">
        <v>84</v>
      </c>
      <c r="AV192" s="15" t="s">
        <v>141</v>
      </c>
      <c r="AW192" s="15" t="s">
        <v>34</v>
      </c>
      <c r="AX192" s="15" t="s">
        <v>81</v>
      </c>
      <c r="AY192" s="256" t="s">
        <v>134</v>
      </c>
    </row>
    <row r="193" s="2" customFormat="1" ht="37.8" customHeight="1">
      <c r="A193" s="40"/>
      <c r="B193" s="41"/>
      <c r="C193" s="206" t="s">
        <v>239</v>
      </c>
      <c r="D193" s="206" t="s">
        <v>136</v>
      </c>
      <c r="E193" s="207" t="s">
        <v>240</v>
      </c>
      <c r="F193" s="208" t="s">
        <v>241</v>
      </c>
      <c r="G193" s="209" t="s">
        <v>177</v>
      </c>
      <c r="H193" s="210">
        <v>288</v>
      </c>
      <c r="I193" s="211"/>
      <c r="J193" s="212">
        <f>ROUND(I193*H193,2)</f>
        <v>0</v>
      </c>
      <c r="K193" s="208" t="s">
        <v>140</v>
      </c>
      <c r="L193" s="46"/>
      <c r="M193" s="213" t="s">
        <v>19</v>
      </c>
      <c r="N193" s="214" t="s">
        <v>44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141</v>
      </c>
      <c r="AT193" s="217" t="s">
        <v>136</v>
      </c>
      <c r="AU193" s="217" t="s">
        <v>84</v>
      </c>
      <c r="AY193" s="19" t="s">
        <v>134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81</v>
      </c>
      <c r="BK193" s="218">
        <f>ROUND(I193*H193,2)</f>
        <v>0</v>
      </c>
      <c r="BL193" s="19" t="s">
        <v>141</v>
      </c>
      <c r="BM193" s="217" t="s">
        <v>242</v>
      </c>
    </row>
    <row r="194" s="2" customFormat="1">
      <c r="A194" s="40"/>
      <c r="B194" s="41"/>
      <c r="C194" s="42"/>
      <c r="D194" s="219" t="s">
        <v>143</v>
      </c>
      <c r="E194" s="42"/>
      <c r="F194" s="220" t="s">
        <v>243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143</v>
      </c>
      <c r="AU194" s="19" t="s">
        <v>84</v>
      </c>
    </row>
    <row r="195" s="13" customFormat="1">
      <c r="A195" s="13"/>
      <c r="B195" s="224"/>
      <c r="C195" s="225"/>
      <c r="D195" s="226" t="s">
        <v>145</v>
      </c>
      <c r="E195" s="227" t="s">
        <v>19</v>
      </c>
      <c r="F195" s="228" t="s">
        <v>244</v>
      </c>
      <c r="G195" s="225"/>
      <c r="H195" s="227" t="s">
        <v>19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145</v>
      </c>
      <c r="AU195" s="234" t="s">
        <v>84</v>
      </c>
      <c r="AV195" s="13" t="s">
        <v>81</v>
      </c>
      <c r="AW195" s="13" t="s">
        <v>34</v>
      </c>
      <c r="AX195" s="13" t="s">
        <v>73</v>
      </c>
      <c r="AY195" s="234" t="s">
        <v>134</v>
      </c>
    </row>
    <row r="196" s="14" customFormat="1">
      <c r="A196" s="14"/>
      <c r="B196" s="235"/>
      <c r="C196" s="236"/>
      <c r="D196" s="226" t="s">
        <v>145</v>
      </c>
      <c r="E196" s="237" t="s">
        <v>19</v>
      </c>
      <c r="F196" s="238" t="s">
        <v>245</v>
      </c>
      <c r="G196" s="236"/>
      <c r="H196" s="239">
        <v>43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145</v>
      </c>
      <c r="AU196" s="245" t="s">
        <v>84</v>
      </c>
      <c r="AV196" s="14" t="s">
        <v>84</v>
      </c>
      <c r="AW196" s="14" t="s">
        <v>34</v>
      </c>
      <c r="AX196" s="14" t="s">
        <v>73</v>
      </c>
      <c r="AY196" s="245" t="s">
        <v>134</v>
      </c>
    </row>
    <row r="197" s="14" customFormat="1">
      <c r="A197" s="14"/>
      <c r="B197" s="235"/>
      <c r="C197" s="236"/>
      <c r="D197" s="226" t="s">
        <v>145</v>
      </c>
      <c r="E197" s="237" t="s">
        <v>19</v>
      </c>
      <c r="F197" s="238" t="s">
        <v>246</v>
      </c>
      <c r="G197" s="236"/>
      <c r="H197" s="239">
        <v>95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145</v>
      </c>
      <c r="AU197" s="245" t="s">
        <v>84</v>
      </c>
      <c r="AV197" s="14" t="s">
        <v>84</v>
      </c>
      <c r="AW197" s="14" t="s">
        <v>34</v>
      </c>
      <c r="AX197" s="14" t="s">
        <v>73</v>
      </c>
      <c r="AY197" s="245" t="s">
        <v>134</v>
      </c>
    </row>
    <row r="198" s="14" customFormat="1">
      <c r="A198" s="14"/>
      <c r="B198" s="235"/>
      <c r="C198" s="236"/>
      <c r="D198" s="226" t="s">
        <v>145</v>
      </c>
      <c r="E198" s="237" t="s">
        <v>19</v>
      </c>
      <c r="F198" s="238" t="s">
        <v>247</v>
      </c>
      <c r="G198" s="236"/>
      <c r="H198" s="239">
        <v>150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145</v>
      </c>
      <c r="AU198" s="245" t="s">
        <v>84</v>
      </c>
      <c r="AV198" s="14" t="s">
        <v>84</v>
      </c>
      <c r="AW198" s="14" t="s">
        <v>34</v>
      </c>
      <c r="AX198" s="14" t="s">
        <v>73</v>
      </c>
      <c r="AY198" s="245" t="s">
        <v>134</v>
      </c>
    </row>
    <row r="199" s="15" customFormat="1">
      <c r="A199" s="15"/>
      <c r="B199" s="246"/>
      <c r="C199" s="247"/>
      <c r="D199" s="226" t="s">
        <v>145</v>
      </c>
      <c r="E199" s="248" t="s">
        <v>19</v>
      </c>
      <c r="F199" s="249" t="s">
        <v>153</v>
      </c>
      <c r="G199" s="247"/>
      <c r="H199" s="250">
        <v>288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6" t="s">
        <v>145</v>
      </c>
      <c r="AU199" s="256" t="s">
        <v>84</v>
      </c>
      <c r="AV199" s="15" t="s">
        <v>141</v>
      </c>
      <c r="AW199" s="15" t="s">
        <v>34</v>
      </c>
      <c r="AX199" s="15" t="s">
        <v>81</v>
      </c>
      <c r="AY199" s="256" t="s">
        <v>134</v>
      </c>
    </row>
    <row r="200" s="2" customFormat="1" ht="24.15" customHeight="1">
      <c r="A200" s="40"/>
      <c r="B200" s="41"/>
      <c r="C200" s="206" t="s">
        <v>248</v>
      </c>
      <c r="D200" s="206" t="s">
        <v>136</v>
      </c>
      <c r="E200" s="207" t="s">
        <v>249</v>
      </c>
      <c r="F200" s="208" t="s">
        <v>250</v>
      </c>
      <c r="G200" s="209" t="s">
        <v>177</v>
      </c>
      <c r="H200" s="210">
        <v>144</v>
      </c>
      <c r="I200" s="211"/>
      <c r="J200" s="212">
        <f>ROUND(I200*H200,2)</f>
        <v>0</v>
      </c>
      <c r="K200" s="208" t="s">
        <v>140</v>
      </c>
      <c r="L200" s="46"/>
      <c r="M200" s="213" t="s">
        <v>19</v>
      </c>
      <c r="N200" s="214" t="s">
        <v>44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141</v>
      </c>
      <c r="AT200" s="217" t="s">
        <v>136</v>
      </c>
      <c r="AU200" s="217" t="s">
        <v>84</v>
      </c>
      <c r="AY200" s="19" t="s">
        <v>134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81</v>
      </c>
      <c r="BK200" s="218">
        <f>ROUND(I200*H200,2)</f>
        <v>0</v>
      </c>
      <c r="BL200" s="19" t="s">
        <v>141</v>
      </c>
      <c r="BM200" s="217" t="s">
        <v>251</v>
      </c>
    </row>
    <row r="201" s="2" customFormat="1">
      <c r="A201" s="40"/>
      <c r="B201" s="41"/>
      <c r="C201" s="42"/>
      <c r="D201" s="219" t="s">
        <v>143</v>
      </c>
      <c r="E201" s="42"/>
      <c r="F201" s="220" t="s">
        <v>252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143</v>
      </c>
      <c r="AU201" s="19" t="s">
        <v>84</v>
      </c>
    </row>
    <row r="202" s="13" customFormat="1">
      <c r="A202" s="13"/>
      <c r="B202" s="224"/>
      <c r="C202" s="225"/>
      <c r="D202" s="226" t="s">
        <v>145</v>
      </c>
      <c r="E202" s="227" t="s">
        <v>19</v>
      </c>
      <c r="F202" s="228" t="s">
        <v>253</v>
      </c>
      <c r="G202" s="225"/>
      <c r="H202" s="227" t="s">
        <v>19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145</v>
      </c>
      <c r="AU202" s="234" t="s">
        <v>84</v>
      </c>
      <c r="AV202" s="13" t="s">
        <v>81</v>
      </c>
      <c r="AW202" s="13" t="s">
        <v>34</v>
      </c>
      <c r="AX202" s="13" t="s">
        <v>73</v>
      </c>
      <c r="AY202" s="234" t="s">
        <v>134</v>
      </c>
    </row>
    <row r="203" s="14" customFormat="1">
      <c r="A203" s="14"/>
      <c r="B203" s="235"/>
      <c r="C203" s="236"/>
      <c r="D203" s="226" t="s">
        <v>145</v>
      </c>
      <c r="E203" s="237" t="s">
        <v>19</v>
      </c>
      <c r="F203" s="238" t="s">
        <v>254</v>
      </c>
      <c r="G203" s="236"/>
      <c r="H203" s="239">
        <v>21.5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145</v>
      </c>
      <c r="AU203" s="245" t="s">
        <v>84</v>
      </c>
      <c r="AV203" s="14" t="s">
        <v>84</v>
      </c>
      <c r="AW203" s="14" t="s">
        <v>34</v>
      </c>
      <c r="AX203" s="14" t="s">
        <v>73</v>
      </c>
      <c r="AY203" s="245" t="s">
        <v>134</v>
      </c>
    </row>
    <row r="204" s="14" customFormat="1">
      <c r="A204" s="14"/>
      <c r="B204" s="235"/>
      <c r="C204" s="236"/>
      <c r="D204" s="226" t="s">
        <v>145</v>
      </c>
      <c r="E204" s="237" t="s">
        <v>19</v>
      </c>
      <c r="F204" s="238" t="s">
        <v>255</v>
      </c>
      <c r="G204" s="236"/>
      <c r="H204" s="239">
        <v>47.5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145</v>
      </c>
      <c r="AU204" s="245" t="s">
        <v>84</v>
      </c>
      <c r="AV204" s="14" t="s">
        <v>84</v>
      </c>
      <c r="AW204" s="14" t="s">
        <v>34</v>
      </c>
      <c r="AX204" s="14" t="s">
        <v>73</v>
      </c>
      <c r="AY204" s="245" t="s">
        <v>134</v>
      </c>
    </row>
    <row r="205" s="14" customFormat="1">
      <c r="A205" s="14"/>
      <c r="B205" s="235"/>
      <c r="C205" s="236"/>
      <c r="D205" s="226" t="s">
        <v>145</v>
      </c>
      <c r="E205" s="237" t="s">
        <v>19</v>
      </c>
      <c r="F205" s="238" t="s">
        <v>256</v>
      </c>
      <c r="G205" s="236"/>
      <c r="H205" s="239">
        <v>75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145</v>
      </c>
      <c r="AU205" s="245" t="s">
        <v>84</v>
      </c>
      <c r="AV205" s="14" t="s">
        <v>84</v>
      </c>
      <c r="AW205" s="14" t="s">
        <v>34</v>
      </c>
      <c r="AX205" s="14" t="s">
        <v>73</v>
      </c>
      <c r="AY205" s="245" t="s">
        <v>134</v>
      </c>
    </row>
    <row r="206" s="15" customFormat="1">
      <c r="A206" s="15"/>
      <c r="B206" s="246"/>
      <c r="C206" s="247"/>
      <c r="D206" s="226" t="s">
        <v>145</v>
      </c>
      <c r="E206" s="248" t="s">
        <v>19</v>
      </c>
      <c r="F206" s="249" t="s">
        <v>153</v>
      </c>
      <c r="G206" s="247"/>
      <c r="H206" s="250">
        <v>144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6" t="s">
        <v>145</v>
      </c>
      <c r="AU206" s="256" t="s">
        <v>84</v>
      </c>
      <c r="AV206" s="15" t="s">
        <v>141</v>
      </c>
      <c r="AW206" s="15" t="s">
        <v>34</v>
      </c>
      <c r="AX206" s="15" t="s">
        <v>81</v>
      </c>
      <c r="AY206" s="256" t="s">
        <v>134</v>
      </c>
    </row>
    <row r="207" s="2" customFormat="1" ht="24.15" customHeight="1">
      <c r="A207" s="40"/>
      <c r="B207" s="41"/>
      <c r="C207" s="206" t="s">
        <v>257</v>
      </c>
      <c r="D207" s="206" t="s">
        <v>136</v>
      </c>
      <c r="E207" s="207" t="s">
        <v>258</v>
      </c>
      <c r="F207" s="208" t="s">
        <v>259</v>
      </c>
      <c r="G207" s="209" t="s">
        <v>177</v>
      </c>
      <c r="H207" s="210">
        <v>1345.5</v>
      </c>
      <c r="I207" s="211"/>
      <c r="J207" s="212">
        <f>ROUND(I207*H207,2)</f>
        <v>0</v>
      </c>
      <c r="K207" s="208" t="s">
        <v>140</v>
      </c>
      <c r="L207" s="46"/>
      <c r="M207" s="213" t="s">
        <v>19</v>
      </c>
      <c r="N207" s="214" t="s">
        <v>44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141</v>
      </c>
      <c r="AT207" s="217" t="s">
        <v>136</v>
      </c>
      <c r="AU207" s="217" t="s">
        <v>84</v>
      </c>
      <c r="AY207" s="19" t="s">
        <v>134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81</v>
      </c>
      <c r="BK207" s="218">
        <f>ROUND(I207*H207,2)</f>
        <v>0</v>
      </c>
      <c r="BL207" s="19" t="s">
        <v>141</v>
      </c>
      <c r="BM207" s="217" t="s">
        <v>260</v>
      </c>
    </row>
    <row r="208" s="2" customFormat="1">
      <c r="A208" s="40"/>
      <c r="B208" s="41"/>
      <c r="C208" s="42"/>
      <c r="D208" s="219" t="s">
        <v>143</v>
      </c>
      <c r="E208" s="42"/>
      <c r="F208" s="220" t="s">
        <v>261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143</v>
      </c>
      <c r="AU208" s="19" t="s">
        <v>84</v>
      </c>
    </row>
    <row r="209" s="13" customFormat="1">
      <c r="A209" s="13"/>
      <c r="B209" s="224"/>
      <c r="C209" s="225"/>
      <c r="D209" s="226" t="s">
        <v>145</v>
      </c>
      <c r="E209" s="227" t="s">
        <v>19</v>
      </c>
      <c r="F209" s="228" t="s">
        <v>195</v>
      </c>
      <c r="G209" s="225"/>
      <c r="H209" s="227" t="s">
        <v>19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145</v>
      </c>
      <c r="AU209" s="234" t="s">
        <v>84</v>
      </c>
      <c r="AV209" s="13" t="s">
        <v>81</v>
      </c>
      <c r="AW209" s="13" t="s">
        <v>34</v>
      </c>
      <c r="AX209" s="13" t="s">
        <v>73</v>
      </c>
      <c r="AY209" s="234" t="s">
        <v>134</v>
      </c>
    </row>
    <row r="210" s="13" customFormat="1">
      <c r="A210" s="13"/>
      <c r="B210" s="224"/>
      <c r="C210" s="225"/>
      <c r="D210" s="226" t="s">
        <v>145</v>
      </c>
      <c r="E210" s="227" t="s">
        <v>19</v>
      </c>
      <c r="F210" s="228" t="s">
        <v>146</v>
      </c>
      <c r="G210" s="225"/>
      <c r="H210" s="227" t="s">
        <v>19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145</v>
      </c>
      <c r="AU210" s="234" t="s">
        <v>84</v>
      </c>
      <c r="AV210" s="13" t="s">
        <v>81</v>
      </c>
      <c r="AW210" s="13" t="s">
        <v>34</v>
      </c>
      <c r="AX210" s="13" t="s">
        <v>73</v>
      </c>
      <c r="AY210" s="234" t="s">
        <v>134</v>
      </c>
    </row>
    <row r="211" s="13" customFormat="1">
      <c r="A211" s="13"/>
      <c r="B211" s="224"/>
      <c r="C211" s="225"/>
      <c r="D211" s="226" t="s">
        <v>145</v>
      </c>
      <c r="E211" s="227" t="s">
        <v>19</v>
      </c>
      <c r="F211" s="228" t="s">
        <v>196</v>
      </c>
      <c r="G211" s="225"/>
      <c r="H211" s="227" t="s">
        <v>19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145</v>
      </c>
      <c r="AU211" s="234" t="s">
        <v>84</v>
      </c>
      <c r="AV211" s="13" t="s">
        <v>81</v>
      </c>
      <c r="AW211" s="13" t="s">
        <v>34</v>
      </c>
      <c r="AX211" s="13" t="s">
        <v>73</v>
      </c>
      <c r="AY211" s="234" t="s">
        <v>134</v>
      </c>
    </row>
    <row r="212" s="14" customFormat="1">
      <c r="A212" s="14"/>
      <c r="B212" s="235"/>
      <c r="C212" s="236"/>
      <c r="D212" s="226" t="s">
        <v>145</v>
      </c>
      <c r="E212" s="237" t="s">
        <v>19</v>
      </c>
      <c r="F212" s="238" t="s">
        <v>197</v>
      </c>
      <c r="G212" s="236"/>
      <c r="H212" s="239">
        <v>970.5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5" t="s">
        <v>145</v>
      </c>
      <c r="AU212" s="245" t="s">
        <v>84</v>
      </c>
      <c r="AV212" s="14" t="s">
        <v>84</v>
      </c>
      <c r="AW212" s="14" t="s">
        <v>34</v>
      </c>
      <c r="AX212" s="14" t="s">
        <v>73</v>
      </c>
      <c r="AY212" s="245" t="s">
        <v>134</v>
      </c>
    </row>
    <row r="213" s="13" customFormat="1">
      <c r="A213" s="13"/>
      <c r="B213" s="224"/>
      <c r="C213" s="225"/>
      <c r="D213" s="226" t="s">
        <v>145</v>
      </c>
      <c r="E213" s="227" t="s">
        <v>19</v>
      </c>
      <c r="F213" s="228" t="s">
        <v>149</v>
      </c>
      <c r="G213" s="225"/>
      <c r="H213" s="227" t="s">
        <v>19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145</v>
      </c>
      <c r="AU213" s="234" t="s">
        <v>84</v>
      </c>
      <c r="AV213" s="13" t="s">
        <v>81</v>
      </c>
      <c r="AW213" s="13" t="s">
        <v>34</v>
      </c>
      <c r="AX213" s="13" t="s">
        <v>73</v>
      </c>
      <c r="AY213" s="234" t="s">
        <v>134</v>
      </c>
    </row>
    <row r="214" s="14" customFormat="1">
      <c r="A214" s="14"/>
      <c r="B214" s="235"/>
      <c r="C214" s="236"/>
      <c r="D214" s="226" t="s">
        <v>145</v>
      </c>
      <c r="E214" s="237" t="s">
        <v>19</v>
      </c>
      <c r="F214" s="238" t="s">
        <v>198</v>
      </c>
      <c r="G214" s="236"/>
      <c r="H214" s="239">
        <v>171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145</v>
      </c>
      <c r="AU214" s="245" t="s">
        <v>84</v>
      </c>
      <c r="AV214" s="14" t="s">
        <v>84</v>
      </c>
      <c r="AW214" s="14" t="s">
        <v>34</v>
      </c>
      <c r="AX214" s="14" t="s">
        <v>73</v>
      </c>
      <c r="AY214" s="245" t="s">
        <v>134</v>
      </c>
    </row>
    <row r="215" s="13" customFormat="1">
      <c r="A215" s="13"/>
      <c r="B215" s="224"/>
      <c r="C215" s="225"/>
      <c r="D215" s="226" t="s">
        <v>145</v>
      </c>
      <c r="E215" s="227" t="s">
        <v>19</v>
      </c>
      <c r="F215" s="228" t="s">
        <v>151</v>
      </c>
      <c r="G215" s="225"/>
      <c r="H215" s="227" t="s">
        <v>19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145</v>
      </c>
      <c r="AU215" s="234" t="s">
        <v>84</v>
      </c>
      <c r="AV215" s="13" t="s">
        <v>81</v>
      </c>
      <c r="AW215" s="13" t="s">
        <v>34</v>
      </c>
      <c r="AX215" s="13" t="s">
        <v>73</v>
      </c>
      <c r="AY215" s="234" t="s">
        <v>134</v>
      </c>
    </row>
    <row r="216" s="13" customFormat="1">
      <c r="A216" s="13"/>
      <c r="B216" s="224"/>
      <c r="C216" s="225"/>
      <c r="D216" s="226" t="s">
        <v>145</v>
      </c>
      <c r="E216" s="227" t="s">
        <v>19</v>
      </c>
      <c r="F216" s="228" t="s">
        <v>147</v>
      </c>
      <c r="G216" s="225"/>
      <c r="H216" s="227" t="s">
        <v>19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145</v>
      </c>
      <c r="AU216" s="234" t="s">
        <v>84</v>
      </c>
      <c r="AV216" s="13" t="s">
        <v>81</v>
      </c>
      <c r="AW216" s="13" t="s">
        <v>34</v>
      </c>
      <c r="AX216" s="13" t="s">
        <v>73</v>
      </c>
      <c r="AY216" s="234" t="s">
        <v>134</v>
      </c>
    </row>
    <row r="217" s="14" customFormat="1">
      <c r="A217" s="14"/>
      <c r="B217" s="235"/>
      <c r="C217" s="236"/>
      <c r="D217" s="226" t="s">
        <v>145</v>
      </c>
      <c r="E217" s="237" t="s">
        <v>19</v>
      </c>
      <c r="F217" s="238" t="s">
        <v>199</v>
      </c>
      <c r="G217" s="236"/>
      <c r="H217" s="239">
        <v>204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145</v>
      </c>
      <c r="AU217" s="245" t="s">
        <v>84</v>
      </c>
      <c r="AV217" s="14" t="s">
        <v>84</v>
      </c>
      <c r="AW217" s="14" t="s">
        <v>34</v>
      </c>
      <c r="AX217" s="14" t="s">
        <v>73</v>
      </c>
      <c r="AY217" s="245" t="s">
        <v>134</v>
      </c>
    </row>
    <row r="218" s="15" customFormat="1">
      <c r="A218" s="15"/>
      <c r="B218" s="246"/>
      <c r="C218" s="247"/>
      <c r="D218" s="226" t="s">
        <v>145</v>
      </c>
      <c r="E218" s="248" t="s">
        <v>19</v>
      </c>
      <c r="F218" s="249" t="s">
        <v>153</v>
      </c>
      <c r="G218" s="247"/>
      <c r="H218" s="250">
        <v>1345.5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6" t="s">
        <v>145</v>
      </c>
      <c r="AU218" s="256" t="s">
        <v>84</v>
      </c>
      <c r="AV218" s="15" t="s">
        <v>141</v>
      </c>
      <c r="AW218" s="15" t="s">
        <v>34</v>
      </c>
      <c r="AX218" s="15" t="s">
        <v>81</v>
      </c>
      <c r="AY218" s="256" t="s">
        <v>134</v>
      </c>
    </row>
    <row r="219" s="2" customFormat="1" ht="16.5" customHeight="1">
      <c r="A219" s="40"/>
      <c r="B219" s="41"/>
      <c r="C219" s="257" t="s">
        <v>262</v>
      </c>
      <c r="D219" s="257" t="s">
        <v>263</v>
      </c>
      <c r="E219" s="258" t="s">
        <v>264</v>
      </c>
      <c r="F219" s="259" t="s">
        <v>265</v>
      </c>
      <c r="G219" s="260" t="s">
        <v>266</v>
      </c>
      <c r="H219" s="261">
        <v>2960.0999999999999</v>
      </c>
      <c r="I219" s="262"/>
      <c r="J219" s="263">
        <f>ROUND(I219*H219,2)</f>
        <v>0</v>
      </c>
      <c r="K219" s="259" t="s">
        <v>140</v>
      </c>
      <c r="L219" s="264"/>
      <c r="M219" s="265" t="s">
        <v>19</v>
      </c>
      <c r="N219" s="266" t="s">
        <v>44</v>
      </c>
      <c r="O219" s="86"/>
      <c r="P219" s="215">
        <f>O219*H219</f>
        <v>0</v>
      </c>
      <c r="Q219" s="215">
        <v>1</v>
      </c>
      <c r="R219" s="215">
        <f>Q219*H219</f>
        <v>2960.0999999999999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200</v>
      </c>
      <c r="AT219" s="217" t="s">
        <v>263</v>
      </c>
      <c r="AU219" s="217" t="s">
        <v>84</v>
      </c>
      <c r="AY219" s="19" t="s">
        <v>134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81</v>
      </c>
      <c r="BK219" s="218">
        <f>ROUND(I219*H219,2)</f>
        <v>0</v>
      </c>
      <c r="BL219" s="19" t="s">
        <v>141</v>
      </c>
      <c r="BM219" s="217" t="s">
        <v>267</v>
      </c>
    </row>
    <row r="220" s="14" customFormat="1">
      <c r="A220" s="14"/>
      <c r="B220" s="235"/>
      <c r="C220" s="236"/>
      <c r="D220" s="226" t="s">
        <v>145</v>
      </c>
      <c r="E220" s="236"/>
      <c r="F220" s="238" t="s">
        <v>268</v>
      </c>
      <c r="G220" s="236"/>
      <c r="H220" s="239">
        <v>2960.0999999999999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145</v>
      </c>
      <c r="AU220" s="245" t="s">
        <v>84</v>
      </c>
      <c r="AV220" s="14" t="s">
        <v>84</v>
      </c>
      <c r="AW220" s="14" t="s">
        <v>4</v>
      </c>
      <c r="AX220" s="14" t="s">
        <v>81</v>
      </c>
      <c r="AY220" s="245" t="s">
        <v>134</v>
      </c>
    </row>
    <row r="221" s="2" customFormat="1" ht="16.5" customHeight="1">
      <c r="A221" s="40"/>
      <c r="B221" s="41"/>
      <c r="C221" s="206" t="s">
        <v>269</v>
      </c>
      <c r="D221" s="206" t="s">
        <v>136</v>
      </c>
      <c r="E221" s="207" t="s">
        <v>270</v>
      </c>
      <c r="F221" s="208" t="s">
        <v>271</v>
      </c>
      <c r="G221" s="209" t="s">
        <v>177</v>
      </c>
      <c r="H221" s="210">
        <v>75</v>
      </c>
      <c r="I221" s="211"/>
      <c r="J221" s="212">
        <f>ROUND(I221*H221,2)</f>
        <v>0</v>
      </c>
      <c r="K221" s="208" t="s">
        <v>140</v>
      </c>
      <c r="L221" s="46"/>
      <c r="M221" s="213" t="s">
        <v>19</v>
      </c>
      <c r="N221" s="214" t="s">
        <v>44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141</v>
      </c>
      <c r="AT221" s="217" t="s">
        <v>136</v>
      </c>
      <c r="AU221" s="217" t="s">
        <v>84</v>
      </c>
      <c r="AY221" s="19" t="s">
        <v>134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81</v>
      </c>
      <c r="BK221" s="218">
        <f>ROUND(I221*H221,2)</f>
        <v>0</v>
      </c>
      <c r="BL221" s="19" t="s">
        <v>141</v>
      </c>
      <c r="BM221" s="217" t="s">
        <v>272</v>
      </c>
    </row>
    <row r="222" s="2" customFormat="1">
      <c r="A222" s="40"/>
      <c r="B222" s="41"/>
      <c r="C222" s="42"/>
      <c r="D222" s="219" t="s">
        <v>143</v>
      </c>
      <c r="E222" s="42"/>
      <c r="F222" s="220" t="s">
        <v>273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143</v>
      </c>
      <c r="AU222" s="19" t="s">
        <v>84</v>
      </c>
    </row>
    <row r="223" s="14" customFormat="1">
      <c r="A223" s="14"/>
      <c r="B223" s="235"/>
      <c r="C223" s="236"/>
      <c r="D223" s="226" t="s">
        <v>145</v>
      </c>
      <c r="E223" s="237" t="s">
        <v>19</v>
      </c>
      <c r="F223" s="238" t="s">
        <v>274</v>
      </c>
      <c r="G223" s="236"/>
      <c r="H223" s="239">
        <v>75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145</v>
      </c>
      <c r="AU223" s="245" t="s">
        <v>84</v>
      </c>
      <c r="AV223" s="14" t="s">
        <v>84</v>
      </c>
      <c r="AW223" s="14" t="s">
        <v>34</v>
      </c>
      <c r="AX223" s="14" t="s">
        <v>81</v>
      </c>
      <c r="AY223" s="245" t="s">
        <v>134</v>
      </c>
    </row>
    <row r="224" s="13" customFormat="1">
      <c r="A224" s="13"/>
      <c r="B224" s="224"/>
      <c r="C224" s="225"/>
      <c r="D224" s="226" t="s">
        <v>145</v>
      </c>
      <c r="E224" s="227" t="s">
        <v>19</v>
      </c>
      <c r="F224" s="228" t="s">
        <v>275</v>
      </c>
      <c r="G224" s="225"/>
      <c r="H224" s="227" t="s">
        <v>19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145</v>
      </c>
      <c r="AU224" s="234" t="s">
        <v>84</v>
      </c>
      <c r="AV224" s="13" t="s">
        <v>81</v>
      </c>
      <c r="AW224" s="13" t="s">
        <v>34</v>
      </c>
      <c r="AX224" s="13" t="s">
        <v>73</v>
      </c>
      <c r="AY224" s="234" t="s">
        <v>134</v>
      </c>
    </row>
    <row r="225" s="2" customFormat="1" ht="24.15" customHeight="1">
      <c r="A225" s="40"/>
      <c r="B225" s="41"/>
      <c r="C225" s="206" t="s">
        <v>276</v>
      </c>
      <c r="D225" s="206" t="s">
        <v>136</v>
      </c>
      <c r="E225" s="207" t="s">
        <v>277</v>
      </c>
      <c r="F225" s="208" t="s">
        <v>278</v>
      </c>
      <c r="G225" s="209" t="s">
        <v>177</v>
      </c>
      <c r="H225" s="210">
        <v>3036.5</v>
      </c>
      <c r="I225" s="211"/>
      <c r="J225" s="212">
        <f>ROUND(I225*H225,2)</f>
        <v>0</v>
      </c>
      <c r="K225" s="208" t="s">
        <v>19</v>
      </c>
      <c r="L225" s="46"/>
      <c r="M225" s="213" t="s">
        <v>19</v>
      </c>
      <c r="N225" s="214" t="s">
        <v>44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141</v>
      </c>
      <c r="AT225" s="217" t="s">
        <v>136</v>
      </c>
      <c r="AU225" s="217" t="s">
        <v>84</v>
      </c>
      <c r="AY225" s="19" t="s">
        <v>134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81</v>
      </c>
      <c r="BK225" s="218">
        <f>ROUND(I225*H225,2)</f>
        <v>0</v>
      </c>
      <c r="BL225" s="19" t="s">
        <v>141</v>
      </c>
      <c r="BM225" s="217" t="s">
        <v>279</v>
      </c>
    </row>
    <row r="226" s="13" customFormat="1">
      <c r="A226" s="13"/>
      <c r="B226" s="224"/>
      <c r="C226" s="225"/>
      <c r="D226" s="226" t="s">
        <v>145</v>
      </c>
      <c r="E226" s="227" t="s">
        <v>19</v>
      </c>
      <c r="F226" s="228" t="s">
        <v>280</v>
      </c>
      <c r="G226" s="225"/>
      <c r="H226" s="227" t="s">
        <v>19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145</v>
      </c>
      <c r="AU226" s="234" t="s">
        <v>84</v>
      </c>
      <c r="AV226" s="13" t="s">
        <v>81</v>
      </c>
      <c r="AW226" s="13" t="s">
        <v>34</v>
      </c>
      <c r="AX226" s="13" t="s">
        <v>73</v>
      </c>
      <c r="AY226" s="234" t="s">
        <v>134</v>
      </c>
    </row>
    <row r="227" s="14" customFormat="1">
      <c r="A227" s="14"/>
      <c r="B227" s="235"/>
      <c r="C227" s="236"/>
      <c r="D227" s="226" t="s">
        <v>145</v>
      </c>
      <c r="E227" s="237" t="s">
        <v>19</v>
      </c>
      <c r="F227" s="238" t="s">
        <v>281</v>
      </c>
      <c r="G227" s="236"/>
      <c r="H227" s="239">
        <v>3180.5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145</v>
      </c>
      <c r="AU227" s="245" t="s">
        <v>84</v>
      </c>
      <c r="AV227" s="14" t="s">
        <v>84</v>
      </c>
      <c r="AW227" s="14" t="s">
        <v>34</v>
      </c>
      <c r="AX227" s="14" t="s">
        <v>73</v>
      </c>
      <c r="AY227" s="245" t="s">
        <v>134</v>
      </c>
    </row>
    <row r="228" s="14" customFormat="1">
      <c r="A228" s="14"/>
      <c r="B228" s="235"/>
      <c r="C228" s="236"/>
      <c r="D228" s="226" t="s">
        <v>145</v>
      </c>
      <c r="E228" s="237" t="s">
        <v>19</v>
      </c>
      <c r="F228" s="238" t="s">
        <v>282</v>
      </c>
      <c r="G228" s="236"/>
      <c r="H228" s="239">
        <v>-21.5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145</v>
      </c>
      <c r="AU228" s="245" t="s">
        <v>84</v>
      </c>
      <c r="AV228" s="14" t="s">
        <v>84</v>
      </c>
      <c r="AW228" s="14" t="s">
        <v>34</v>
      </c>
      <c r="AX228" s="14" t="s">
        <v>73</v>
      </c>
      <c r="AY228" s="245" t="s">
        <v>134</v>
      </c>
    </row>
    <row r="229" s="14" customFormat="1">
      <c r="A229" s="14"/>
      <c r="B229" s="235"/>
      <c r="C229" s="236"/>
      <c r="D229" s="226" t="s">
        <v>145</v>
      </c>
      <c r="E229" s="237" t="s">
        <v>19</v>
      </c>
      <c r="F229" s="238" t="s">
        <v>283</v>
      </c>
      <c r="G229" s="236"/>
      <c r="H229" s="239">
        <v>-47.5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5" t="s">
        <v>145</v>
      </c>
      <c r="AU229" s="245" t="s">
        <v>84</v>
      </c>
      <c r="AV229" s="14" t="s">
        <v>84</v>
      </c>
      <c r="AW229" s="14" t="s">
        <v>34</v>
      </c>
      <c r="AX229" s="14" t="s">
        <v>73</v>
      </c>
      <c r="AY229" s="245" t="s">
        <v>134</v>
      </c>
    </row>
    <row r="230" s="14" customFormat="1">
      <c r="A230" s="14"/>
      <c r="B230" s="235"/>
      <c r="C230" s="236"/>
      <c r="D230" s="226" t="s">
        <v>145</v>
      </c>
      <c r="E230" s="237" t="s">
        <v>19</v>
      </c>
      <c r="F230" s="238" t="s">
        <v>284</v>
      </c>
      <c r="G230" s="236"/>
      <c r="H230" s="239">
        <v>-75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145</v>
      </c>
      <c r="AU230" s="245" t="s">
        <v>84</v>
      </c>
      <c r="AV230" s="14" t="s">
        <v>84</v>
      </c>
      <c r="AW230" s="14" t="s">
        <v>34</v>
      </c>
      <c r="AX230" s="14" t="s">
        <v>73</v>
      </c>
      <c r="AY230" s="245" t="s">
        <v>134</v>
      </c>
    </row>
    <row r="231" s="15" customFormat="1">
      <c r="A231" s="15"/>
      <c r="B231" s="246"/>
      <c r="C231" s="247"/>
      <c r="D231" s="226" t="s">
        <v>145</v>
      </c>
      <c r="E231" s="248" t="s">
        <v>19</v>
      </c>
      <c r="F231" s="249" t="s">
        <v>153</v>
      </c>
      <c r="G231" s="247"/>
      <c r="H231" s="250">
        <v>3036.5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6" t="s">
        <v>145</v>
      </c>
      <c r="AU231" s="256" t="s">
        <v>84</v>
      </c>
      <c r="AV231" s="15" t="s">
        <v>141</v>
      </c>
      <c r="AW231" s="15" t="s">
        <v>34</v>
      </c>
      <c r="AX231" s="15" t="s">
        <v>81</v>
      </c>
      <c r="AY231" s="256" t="s">
        <v>134</v>
      </c>
    </row>
    <row r="232" s="2" customFormat="1" ht="24.15" customHeight="1">
      <c r="A232" s="40"/>
      <c r="B232" s="41"/>
      <c r="C232" s="206" t="s">
        <v>285</v>
      </c>
      <c r="D232" s="206" t="s">
        <v>136</v>
      </c>
      <c r="E232" s="207" t="s">
        <v>286</v>
      </c>
      <c r="F232" s="208" t="s">
        <v>287</v>
      </c>
      <c r="G232" s="209" t="s">
        <v>177</v>
      </c>
      <c r="H232" s="210">
        <v>144</v>
      </c>
      <c r="I232" s="211"/>
      <c r="J232" s="212">
        <f>ROUND(I232*H232,2)</f>
        <v>0</v>
      </c>
      <c r="K232" s="208" t="s">
        <v>140</v>
      </c>
      <c r="L232" s="46"/>
      <c r="M232" s="213" t="s">
        <v>19</v>
      </c>
      <c r="N232" s="214" t="s">
        <v>44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141</v>
      </c>
      <c r="AT232" s="217" t="s">
        <v>136</v>
      </c>
      <c r="AU232" s="217" t="s">
        <v>84</v>
      </c>
      <c r="AY232" s="19" t="s">
        <v>134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81</v>
      </c>
      <c r="BK232" s="218">
        <f>ROUND(I232*H232,2)</f>
        <v>0</v>
      </c>
      <c r="BL232" s="19" t="s">
        <v>141</v>
      </c>
      <c r="BM232" s="217" t="s">
        <v>288</v>
      </c>
    </row>
    <row r="233" s="2" customFormat="1">
      <c r="A233" s="40"/>
      <c r="B233" s="41"/>
      <c r="C233" s="42"/>
      <c r="D233" s="219" t="s">
        <v>143</v>
      </c>
      <c r="E233" s="42"/>
      <c r="F233" s="220" t="s">
        <v>289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143</v>
      </c>
      <c r="AU233" s="19" t="s">
        <v>84</v>
      </c>
    </row>
    <row r="234" s="14" customFormat="1">
      <c r="A234" s="14"/>
      <c r="B234" s="235"/>
      <c r="C234" s="236"/>
      <c r="D234" s="226" t="s">
        <v>145</v>
      </c>
      <c r="E234" s="237" t="s">
        <v>19</v>
      </c>
      <c r="F234" s="238" t="s">
        <v>290</v>
      </c>
      <c r="G234" s="236"/>
      <c r="H234" s="239">
        <v>144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5" t="s">
        <v>145</v>
      </c>
      <c r="AU234" s="245" t="s">
        <v>84</v>
      </c>
      <c r="AV234" s="14" t="s">
        <v>84</v>
      </c>
      <c r="AW234" s="14" t="s">
        <v>34</v>
      </c>
      <c r="AX234" s="14" t="s">
        <v>81</v>
      </c>
      <c r="AY234" s="245" t="s">
        <v>134</v>
      </c>
    </row>
    <row r="235" s="2" customFormat="1" ht="24.15" customHeight="1">
      <c r="A235" s="40"/>
      <c r="B235" s="41"/>
      <c r="C235" s="206" t="s">
        <v>291</v>
      </c>
      <c r="D235" s="206" t="s">
        <v>136</v>
      </c>
      <c r="E235" s="207" t="s">
        <v>292</v>
      </c>
      <c r="F235" s="208" t="s">
        <v>293</v>
      </c>
      <c r="G235" s="209" t="s">
        <v>177</v>
      </c>
      <c r="H235" s="210">
        <v>69</v>
      </c>
      <c r="I235" s="211"/>
      <c r="J235" s="212">
        <f>ROUND(I235*H235,2)</f>
        <v>0</v>
      </c>
      <c r="K235" s="208" t="s">
        <v>140</v>
      </c>
      <c r="L235" s="46"/>
      <c r="M235" s="213" t="s">
        <v>19</v>
      </c>
      <c r="N235" s="214" t="s">
        <v>44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141</v>
      </c>
      <c r="AT235" s="217" t="s">
        <v>136</v>
      </c>
      <c r="AU235" s="217" t="s">
        <v>84</v>
      </c>
      <c r="AY235" s="19" t="s">
        <v>134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81</v>
      </c>
      <c r="BK235" s="218">
        <f>ROUND(I235*H235,2)</f>
        <v>0</v>
      </c>
      <c r="BL235" s="19" t="s">
        <v>141</v>
      </c>
      <c r="BM235" s="217" t="s">
        <v>294</v>
      </c>
    </row>
    <row r="236" s="2" customFormat="1">
      <c r="A236" s="40"/>
      <c r="B236" s="41"/>
      <c r="C236" s="42"/>
      <c r="D236" s="219" t="s">
        <v>143</v>
      </c>
      <c r="E236" s="42"/>
      <c r="F236" s="220" t="s">
        <v>295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143</v>
      </c>
      <c r="AU236" s="19" t="s">
        <v>84</v>
      </c>
    </row>
    <row r="237" s="13" customFormat="1">
      <c r="A237" s="13"/>
      <c r="B237" s="224"/>
      <c r="C237" s="225"/>
      <c r="D237" s="226" t="s">
        <v>145</v>
      </c>
      <c r="E237" s="227" t="s">
        <v>19</v>
      </c>
      <c r="F237" s="228" t="s">
        <v>296</v>
      </c>
      <c r="G237" s="225"/>
      <c r="H237" s="227" t="s">
        <v>19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145</v>
      </c>
      <c r="AU237" s="234" t="s">
        <v>84</v>
      </c>
      <c r="AV237" s="13" t="s">
        <v>81</v>
      </c>
      <c r="AW237" s="13" t="s">
        <v>34</v>
      </c>
      <c r="AX237" s="13" t="s">
        <v>73</v>
      </c>
      <c r="AY237" s="234" t="s">
        <v>134</v>
      </c>
    </row>
    <row r="238" s="13" customFormat="1">
      <c r="A238" s="13"/>
      <c r="B238" s="224"/>
      <c r="C238" s="225"/>
      <c r="D238" s="226" t="s">
        <v>145</v>
      </c>
      <c r="E238" s="227" t="s">
        <v>19</v>
      </c>
      <c r="F238" s="228" t="s">
        <v>146</v>
      </c>
      <c r="G238" s="225"/>
      <c r="H238" s="227" t="s">
        <v>19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145</v>
      </c>
      <c r="AU238" s="234" t="s">
        <v>84</v>
      </c>
      <c r="AV238" s="13" t="s">
        <v>81</v>
      </c>
      <c r="AW238" s="13" t="s">
        <v>34</v>
      </c>
      <c r="AX238" s="13" t="s">
        <v>73</v>
      </c>
      <c r="AY238" s="234" t="s">
        <v>134</v>
      </c>
    </row>
    <row r="239" s="14" customFormat="1">
      <c r="A239" s="14"/>
      <c r="B239" s="235"/>
      <c r="C239" s="236"/>
      <c r="D239" s="226" t="s">
        <v>145</v>
      </c>
      <c r="E239" s="237" t="s">
        <v>19</v>
      </c>
      <c r="F239" s="238" t="s">
        <v>297</v>
      </c>
      <c r="G239" s="236"/>
      <c r="H239" s="239">
        <v>19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5" t="s">
        <v>145</v>
      </c>
      <c r="AU239" s="245" t="s">
        <v>84</v>
      </c>
      <c r="AV239" s="14" t="s">
        <v>84</v>
      </c>
      <c r="AW239" s="14" t="s">
        <v>34</v>
      </c>
      <c r="AX239" s="14" t="s">
        <v>73</v>
      </c>
      <c r="AY239" s="245" t="s">
        <v>134</v>
      </c>
    </row>
    <row r="240" s="14" customFormat="1">
      <c r="A240" s="14"/>
      <c r="B240" s="235"/>
      <c r="C240" s="236"/>
      <c r="D240" s="226" t="s">
        <v>145</v>
      </c>
      <c r="E240" s="237" t="s">
        <v>19</v>
      </c>
      <c r="F240" s="238" t="s">
        <v>298</v>
      </c>
      <c r="G240" s="236"/>
      <c r="H240" s="239">
        <v>1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145</v>
      </c>
      <c r="AU240" s="245" t="s">
        <v>84</v>
      </c>
      <c r="AV240" s="14" t="s">
        <v>84</v>
      </c>
      <c r="AW240" s="14" t="s">
        <v>34</v>
      </c>
      <c r="AX240" s="14" t="s">
        <v>73</v>
      </c>
      <c r="AY240" s="245" t="s">
        <v>134</v>
      </c>
    </row>
    <row r="241" s="13" customFormat="1">
      <c r="A241" s="13"/>
      <c r="B241" s="224"/>
      <c r="C241" s="225"/>
      <c r="D241" s="226" t="s">
        <v>145</v>
      </c>
      <c r="E241" s="227" t="s">
        <v>19</v>
      </c>
      <c r="F241" s="228" t="s">
        <v>151</v>
      </c>
      <c r="G241" s="225"/>
      <c r="H241" s="227" t="s">
        <v>19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145</v>
      </c>
      <c r="AU241" s="234" t="s">
        <v>84</v>
      </c>
      <c r="AV241" s="13" t="s">
        <v>81</v>
      </c>
      <c r="AW241" s="13" t="s">
        <v>34</v>
      </c>
      <c r="AX241" s="13" t="s">
        <v>73</v>
      </c>
      <c r="AY241" s="234" t="s">
        <v>134</v>
      </c>
    </row>
    <row r="242" s="14" customFormat="1">
      <c r="A242" s="14"/>
      <c r="B242" s="235"/>
      <c r="C242" s="236"/>
      <c r="D242" s="226" t="s">
        <v>145</v>
      </c>
      <c r="E242" s="237" t="s">
        <v>19</v>
      </c>
      <c r="F242" s="238" t="s">
        <v>299</v>
      </c>
      <c r="G242" s="236"/>
      <c r="H242" s="239">
        <v>1.5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145</v>
      </c>
      <c r="AU242" s="245" t="s">
        <v>84</v>
      </c>
      <c r="AV242" s="14" t="s">
        <v>84</v>
      </c>
      <c r="AW242" s="14" t="s">
        <v>34</v>
      </c>
      <c r="AX242" s="14" t="s">
        <v>73</v>
      </c>
      <c r="AY242" s="245" t="s">
        <v>134</v>
      </c>
    </row>
    <row r="243" s="13" customFormat="1">
      <c r="A243" s="13"/>
      <c r="B243" s="224"/>
      <c r="C243" s="225"/>
      <c r="D243" s="226" t="s">
        <v>145</v>
      </c>
      <c r="E243" s="227" t="s">
        <v>19</v>
      </c>
      <c r="F243" s="228" t="s">
        <v>300</v>
      </c>
      <c r="G243" s="225"/>
      <c r="H243" s="227" t="s">
        <v>19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145</v>
      </c>
      <c r="AU243" s="234" t="s">
        <v>84</v>
      </c>
      <c r="AV243" s="13" t="s">
        <v>81</v>
      </c>
      <c r="AW243" s="13" t="s">
        <v>34</v>
      </c>
      <c r="AX243" s="13" t="s">
        <v>73</v>
      </c>
      <c r="AY243" s="234" t="s">
        <v>134</v>
      </c>
    </row>
    <row r="244" s="13" customFormat="1">
      <c r="A244" s="13"/>
      <c r="B244" s="224"/>
      <c r="C244" s="225"/>
      <c r="D244" s="226" t="s">
        <v>145</v>
      </c>
      <c r="E244" s="227" t="s">
        <v>19</v>
      </c>
      <c r="F244" s="228" t="s">
        <v>146</v>
      </c>
      <c r="G244" s="225"/>
      <c r="H244" s="227" t="s">
        <v>19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145</v>
      </c>
      <c r="AU244" s="234" t="s">
        <v>84</v>
      </c>
      <c r="AV244" s="13" t="s">
        <v>81</v>
      </c>
      <c r="AW244" s="13" t="s">
        <v>34</v>
      </c>
      <c r="AX244" s="13" t="s">
        <v>73</v>
      </c>
      <c r="AY244" s="234" t="s">
        <v>134</v>
      </c>
    </row>
    <row r="245" s="14" customFormat="1">
      <c r="A245" s="14"/>
      <c r="B245" s="235"/>
      <c r="C245" s="236"/>
      <c r="D245" s="226" t="s">
        <v>145</v>
      </c>
      <c r="E245" s="237" t="s">
        <v>19</v>
      </c>
      <c r="F245" s="238" t="s">
        <v>301</v>
      </c>
      <c r="G245" s="236"/>
      <c r="H245" s="239">
        <v>44.375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145</v>
      </c>
      <c r="AU245" s="245" t="s">
        <v>84</v>
      </c>
      <c r="AV245" s="14" t="s">
        <v>84</v>
      </c>
      <c r="AW245" s="14" t="s">
        <v>34</v>
      </c>
      <c r="AX245" s="14" t="s">
        <v>73</v>
      </c>
      <c r="AY245" s="245" t="s">
        <v>134</v>
      </c>
    </row>
    <row r="246" s="14" customFormat="1">
      <c r="A246" s="14"/>
      <c r="B246" s="235"/>
      <c r="C246" s="236"/>
      <c r="D246" s="226" t="s">
        <v>145</v>
      </c>
      <c r="E246" s="237" t="s">
        <v>19</v>
      </c>
      <c r="F246" s="238" t="s">
        <v>302</v>
      </c>
      <c r="G246" s="236"/>
      <c r="H246" s="239">
        <v>1.125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145</v>
      </c>
      <c r="AU246" s="245" t="s">
        <v>84</v>
      </c>
      <c r="AV246" s="14" t="s">
        <v>84</v>
      </c>
      <c r="AW246" s="14" t="s">
        <v>34</v>
      </c>
      <c r="AX246" s="14" t="s">
        <v>73</v>
      </c>
      <c r="AY246" s="245" t="s">
        <v>134</v>
      </c>
    </row>
    <row r="247" s="13" customFormat="1">
      <c r="A247" s="13"/>
      <c r="B247" s="224"/>
      <c r="C247" s="225"/>
      <c r="D247" s="226" t="s">
        <v>145</v>
      </c>
      <c r="E247" s="227" t="s">
        <v>19</v>
      </c>
      <c r="F247" s="228" t="s">
        <v>151</v>
      </c>
      <c r="G247" s="225"/>
      <c r="H247" s="227" t="s">
        <v>19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145</v>
      </c>
      <c r="AU247" s="234" t="s">
        <v>84</v>
      </c>
      <c r="AV247" s="13" t="s">
        <v>81</v>
      </c>
      <c r="AW247" s="13" t="s">
        <v>34</v>
      </c>
      <c r="AX247" s="13" t="s">
        <v>73</v>
      </c>
      <c r="AY247" s="234" t="s">
        <v>134</v>
      </c>
    </row>
    <row r="248" s="14" customFormat="1">
      <c r="A248" s="14"/>
      <c r="B248" s="235"/>
      <c r="C248" s="236"/>
      <c r="D248" s="226" t="s">
        <v>145</v>
      </c>
      <c r="E248" s="237" t="s">
        <v>19</v>
      </c>
      <c r="F248" s="238" t="s">
        <v>303</v>
      </c>
      <c r="G248" s="236"/>
      <c r="H248" s="239">
        <v>2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5" t="s">
        <v>145</v>
      </c>
      <c r="AU248" s="245" t="s">
        <v>84</v>
      </c>
      <c r="AV248" s="14" t="s">
        <v>84</v>
      </c>
      <c r="AW248" s="14" t="s">
        <v>34</v>
      </c>
      <c r="AX248" s="14" t="s">
        <v>73</v>
      </c>
      <c r="AY248" s="245" t="s">
        <v>134</v>
      </c>
    </row>
    <row r="249" s="15" customFormat="1">
      <c r="A249" s="15"/>
      <c r="B249" s="246"/>
      <c r="C249" s="247"/>
      <c r="D249" s="226" t="s">
        <v>145</v>
      </c>
      <c r="E249" s="248" t="s">
        <v>19</v>
      </c>
      <c r="F249" s="249" t="s">
        <v>153</v>
      </c>
      <c r="G249" s="247"/>
      <c r="H249" s="250">
        <v>69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6" t="s">
        <v>145</v>
      </c>
      <c r="AU249" s="256" t="s">
        <v>84</v>
      </c>
      <c r="AV249" s="15" t="s">
        <v>141</v>
      </c>
      <c r="AW249" s="15" t="s">
        <v>34</v>
      </c>
      <c r="AX249" s="15" t="s">
        <v>81</v>
      </c>
      <c r="AY249" s="256" t="s">
        <v>134</v>
      </c>
    </row>
    <row r="250" s="2" customFormat="1" ht="37.8" customHeight="1">
      <c r="A250" s="40"/>
      <c r="B250" s="41"/>
      <c r="C250" s="206" t="s">
        <v>7</v>
      </c>
      <c r="D250" s="206" t="s">
        <v>136</v>
      </c>
      <c r="E250" s="207" t="s">
        <v>304</v>
      </c>
      <c r="F250" s="208" t="s">
        <v>305</v>
      </c>
      <c r="G250" s="209" t="s">
        <v>177</v>
      </c>
      <c r="H250" s="210">
        <v>76</v>
      </c>
      <c r="I250" s="211"/>
      <c r="J250" s="212">
        <f>ROUND(I250*H250,2)</f>
        <v>0</v>
      </c>
      <c r="K250" s="208" t="s">
        <v>140</v>
      </c>
      <c r="L250" s="46"/>
      <c r="M250" s="213" t="s">
        <v>19</v>
      </c>
      <c r="N250" s="214" t="s">
        <v>44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141</v>
      </c>
      <c r="AT250" s="217" t="s">
        <v>136</v>
      </c>
      <c r="AU250" s="217" t="s">
        <v>84</v>
      </c>
      <c r="AY250" s="19" t="s">
        <v>134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81</v>
      </c>
      <c r="BK250" s="218">
        <f>ROUND(I250*H250,2)</f>
        <v>0</v>
      </c>
      <c r="BL250" s="19" t="s">
        <v>141</v>
      </c>
      <c r="BM250" s="217" t="s">
        <v>306</v>
      </c>
    </row>
    <row r="251" s="2" customFormat="1">
      <c r="A251" s="40"/>
      <c r="B251" s="41"/>
      <c r="C251" s="42"/>
      <c r="D251" s="219" t="s">
        <v>143</v>
      </c>
      <c r="E251" s="42"/>
      <c r="F251" s="220" t="s">
        <v>307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143</v>
      </c>
      <c r="AU251" s="19" t="s">
        <v>84</v>
      </c>
    </row>
    <row r="252" s="13" customFormat="1">
      <c r="A252" s="13"/>
      <c r="B252" s="224"/>
      <c r="C252" s="225"/>
      <c r="D252" s="226" t="s">
        <v>145</v>
      </c>
      <c r="E252" s="227" t="s">
        <v>19</v>
      </c>
      <c r="F252" s="228" t="s">
        <v>300</v>
      </c>
      <c r="G252" s="225"/>
      <c r="H252" s="227" t="s">
        <v>19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145</v>
      </c>
      <c r="AU252" s="234" t="s">
        <v>84</v>
      </c>
      <c r="AV252" s="13" t="s">
        <v>81</v>
      </c>
      <c r="AW252" s="13" t="s">
        <v>34</v>
      </c>
      <c r="AX252" s="13" t="s">
        <v>73</v>
      </c>
      <c r="AY252" s="234" t="s">
        <v>134</v>
      </c>
    </row>
    <row r="253" s="13" customFormat="1">
      <c r="A253" s="13"/>
      <c r="B253" s="224"/>
      <c r="C253" s="225"/>
      <c r="D253" s="226" t="s">
        <v>145</v>
      </c>
      <c r="E253" s="227" t="s">
        <v>19</v>
      </c>
      <c r="F253" s="228" t="s">
        <v>146</v>
      </c>
      <c r="G253" s="225"/>
      <c r="H253" s="227" t="s">
        <v>19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145</v>
      </c>
      <c r="AU253" s="234" t="s">
        <v>84</v>
      </c>
      <c r="AV253" s="13" t="s">
        <v>81</v>
      </c>
      <c r="AW253" s="13" t="s">
        <v>34</v>
      </c>
      <c r="AX253" s="13" t="s">
        <v>73</v>
      </c>
      <c r="AY253" s="234" t="s">
        <v>134</v>
      </c>
    </row>
    <row r="254" s="14" customFormat="1">
      <c r="A254" s="14"/>
      <c r="B254" s="235"/>
      <c r="C254" s="236"/>
      <c r="D254" s="226" t="s">
        <v>145</v>
      </c>
      <c r="E254" s="237" t="s">
        <v>19</v>
      </c>
      <c r="F254" s="238" t="s">
        <v>308</v>
      </c>
      <c r="G254" s="236"/>
      <c r="H254" s="239">
        <v>71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145</v>
      </c>
      <c r="AU254" s="245" t="s">
        <v>84</v>
      </c>
      <c r="AV254" s="14" t="s">
        <v>84</v>
      </c>
      <c r="AW254" s="14" t="s">
        <v>34</v>
      </c>
      <c r="AX254" s="14" t="s">
        <v>73</v>
      </c>
      <c r="AY254" s="245" t="s">
        <v>134</v>
      </c>
    </row>
    <row r="255" s="14" customFormat="1">
      <c r="A255" s="14"/>
      <c r="B255" s="235"/>
      <c r="C255" s="236"/>
      <c r="D255" s="226" t="s">
        <v>145</v>
      </c>
      <c r="E255" s="237" t="s">
        <v>19</v>
      </c>
      <c r="F255" s="238" t="s">
        <v>309</v>
      </c>
      <c r="G255" s="236"/>
      <c r="H255" s="239">
        <v>1.8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145</v>
      </c>
      <c r="AU255" s="245" t="s">
        <v>84</v>
      </c>
      <c r="AV255" s="14" t="s">
        <v>84</v>
      </c>
      <c r="AW255" s="14" t="s">
        <v>34</v>
      </c>
      <c r="AX255" s="14" t="s">
        <v>73</v>
      </c>
      <c r="AY255" s="245" t="s">
        <v>134</v>
      </c>
    </row>
    <row r="256" s="13" customFormat="1">
      <c r="A256" s="13"/>
      <c r="B256" s="224"/>
      <c r="C256" s="225"/>
      <c r="D256" s="226" t="s">
        <v>145</v>
      </c>
      <c r="E256" s="227" t="s">
        <v>19</v>
      </c>
      <c r="F256" s="228" t="s">
        <v>151</v>
      </c>
      <c r="G256" s="225"/>
      <c r="H256" s="227" t="s">
        <v>19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145</v>
      </c>
      <c r="AU256" s="234" t="s">
        <v>84</v>
      </c>
      <c r="AV256" s="13" t="s">
        <v>81</v>
      </c>
      <c r="AW256" s="13" t="s">
        <v>34</v>
      </c>
      <c r="AX256" s="13" t="s">
        <v>73</v>
      </c>
      <c r="AY256" s="234" t="s">
        <v>134</v>
      </c>
    </row>
    <row r="257" s="14" customFormat="1">
      <c r="A257" s="14"/>
      <c r="B257" s="235"/>
      <c r="C257" s="236"/>
      <c r="D257" s="226" t="s">
        <v>145</v>
      </c>
      <c r="E257" s="237" t="s">
        <v>19</v>
      </c>
      <c r="F257" s="238" t="s">
        <v>310</v>
      </c>
      <c r="G257" s="236"/>
      <c r="H257" s="239">
        <v>3.2000000000000002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145</v>
      </c>
      <c r="AU257" s="245" t="s">
        <v>84</v>
      </c>
      <c r="AV257" s="14" t="s">
        <v>84</v>
      </c>
      <c r="AW257" s="14" t="s">
        <v>34</v>
      </c>
      <c r="AX257" s="14" t="s">
        <v>73</v>
      </c>
      <c r="AY257" s="245" t="s">
        <v>134</v>
      </c>
    </row>
    <row r="258" s="15" customFormat="1">
      <c r="A258" s="15"/>
      <c r="B258" s="246"/>
      <c r="C258" s="247"/>
      <c r="D258" s="226" t="s">
        <v>145</v>
      </c>
      <c r="E258" s="248" t="s">
        <v>19</v>
      </c>
      <c r="F258" s="249" t="s">
        <v>153</v>
      </c>
      <c r="G258" s="247"/>
      <c r="H258" s="250">
        <v>76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6" t="s">
        <v>145</v>
      </c>
      <c r="AU258" s="256" t="s">
        <v>84</v>
      </c>
      <c r="AV258" s="15" t="s">
        <v>141</v>
      </c>
      <c r="AW258" s="15" t="s">
        <v>34</v>
      </c>
      <c r="AX258" s="15" t="s">
        <v>81</v>
      </c>
      <c r="AY258" s="256" t="s">
        <v>134</v>
      </c>
    </row>
    <row r="259" s="2" customFormat="1" ht="16.5" customHeight="1">
      <c r="A259" s="40"/>
      <c r="B259" s="41"/>
      <c r="C259" s="257" t="s">
        <v>311</v>
      </c>
      <c r="D259" s="257" t="s">
        <v>263</v>
      </c>
      <c r="E259" s="258" t="s">
        <v>312</v>
      </c>
      <c r="F259" s="259" t="s">
        <v>313</v>
      </c>
      <c r="G259" s="260" t="s">
        <v>266</v>
      </c>
      <c r="H259" s="261">
        <v>152</v>
      </c>
      <c r="I259" s="262"/>
      <c r="J259" s="263">
        <f>ROUND(I259*H259,2)</f>
        <v>0</v>
      </c>
      <c r="K259" s="259" t="s">
        <v>140</v>
      </c>
      <c r="L259" s="264"/>
      <c r="M259" s="265" t="s">
        <v>19</v>
      </c>
      <c r="N259" s="266" t="s">
        <v>44</v>
      </c>
      <c r="O259" s="86"/>
      <c r="P259" s="215">
        <f>O259*H259</f>
        <v>0</v>
      </c>
      <c r="Q259" s="215">
        <v>1</v>
      </c>
      <c r="R259" s="215">
        <f>Q259*H259</f>
        <v>152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200</v>
      </c>
      <c r="AT259" s="217" t="s">
        <v>263</v>
      </c>
      <c r="AU259" s="217" t="s">
        <v>84</v>
      </c>
      <c r="AY259" s="19" t="s">
        <v>134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81</v>
      </c>
      <c r="BK259" s="218">
        <f>ROUND(I259*H259,2)</f>
        <v>0</v>
      </c>
      <c r="BL259" s="19" t="s">
        <v>141</v>
      </c>
      <c r="BM259" s="217" t="s">
        <v>314</v>
      </c>
    </row>
    <row r="260" s="14" customFormat="1">
      <c r="A260" s="14"/>
      <c r="B260" s="235"/>
      <c r="C260" s="236"/>
      <c r="D260" s="226" t="s">
        <v>145</v>
      </c>
      <c r="E260" s="236"/>
      <c r="F260" s="238" t="s">
        <v>315</v>
      </c>
      <c r="G260" s="236"/>
      <c r="H260" s="239">
        <v>152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5" t="s">
        <v>145</v>
      </c>
      <c r="AU260" s="245" t="s">
        <v>84</v>
      </c>
      <c r="AV260" s="14" t="s">
        <v>84</v>
      </c>
      <c r="AW260" s="14" t="s">
        <v>4</v>
      </c>
      <c r="AX260" s="14" t="s">
        <v>81</v>
      </c>
      <c r="AY260" s="245" t="s">
        <v>134</v>
      </c>
    </row>
    <row r="261" s="2" customFormat="1" ht="16.5" customHeight="1">
      <c r="A261" s="40"/>
      <c r="B261" s="41"/>
      <c r="C261" s="206" t="s">
        <v>316</v>
      </c>
      <c r="D261" s="206" t="s">
        <v>136</v>
      </c>
      <c r="E261" s="207" t="s">
        <v>317</v>
      </c>
      <c r="F261" s="208" t="s">
        <v>318</v>
      </c>
      <c r="G261" s="209" t="s">
        <v>139</v>
      </c>
      <c r="H261" s="210">
        <v>7720</v>
      </c>
      <c r="I261" s="211"/>
      <c r="J261" s="212">
        <f>ROUND(I261*H261,2)</f>
        <v>0</v>
      </c>
      <c r="K261" s="208" t="s">
        <v>140</v>
      </c>
      <c r="L261" s="46"/>
      <c r="M261" s="213" t="s">
        <v>19</v>
      </c>
      <c r="N261" s="214" t="s">
        <v>44</v>
      </c>
      <c r="O261" s="86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141</v>
      </c>
      <c r="AT261" s="217" t="s">
        <v>136</v>
      </c>
      <c r="AU261" s="217" t="s">
        <v>84</v>
      </c>
      <c r="AY261" s="19" t="s">
        <v>134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81</v>
      </c>
      <c r="BK261" s="218">
        <f>ROUND(I261*H261,2)</f>
        <v>0</v>
      </c>
      <c r="BL261" s="19" t="s">
        <v>141</v>
      </c>
      <c r="BM261" s="217" t="s">
        <v>319</v>
      </c>
    </row>
    <row r="262" s="2" customFormat="1">
      <c r="A262" s="40"/>
      <c r="B262" s="41"/>
      <c r="C262" s="42"/>
      <c r="D262" s="219" t="s">
        <v>143</v>
      </c>
      <c r="E262" s="42"/>
      <c r="F262" s="220" t="s">
        <v>320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143</v>
      </c>
      <c r="AU262" s="19" t="s">
        <v>84</v>
      </c>
    </row>
    <row r="263" s="13" customFormat="1">
      <c r="A263" s="13"/>
      <c r="B263" s="224"/>
      <c r="C263" s="225"/>
      <c r="D263" s="226" t="s">
        <v>145</v>
      </c>
      <c r="E263" s="227" t="s">
        <v>19</v>
      </c>
      <c r="F263" s="228" t="s">
        <v>146</v>
      </c>
      <c r="G263" s="225"/>
      <c r="H263" s="227" t="s">
        <v>19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145</v>
      </c>
      <c r="AU263" s="234" t="s">
        <v>84</v>
      </c>
      <c r="AV263" s="13" t="s">
        <v>81</v>
      </c>
      <c r="AW263" s="13" t="s">
        <v>34</v>
      </c>
      <c r="AX263" s="13" t="s">
        <v>73</v>
      </c>
      <c r="AY263" s="234" t="s">
        <v>134</v>
      </c>
    </row>
    <row r="264" s="13" customFormat="1">
      <c r="A264" s="13"/>
      <c r="B264" s="224"/>
      <c r="C264" s="225"/>
      <c r="D264" s="226" t="s">
        <v>145</v>
      </c>
      <c r="E264" s="227" t="s">
        <v>19</v>
      </c>
      <c r="F264" s="228" t="s">
        <v>147</v>
      </c>
      <c r="G264" s="225"/>
      <c r="H264" s="227" t="s">
        <v>19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145</v>
      </c>
      <c r="AU264" s="234" t="s">
        <v>84</v>
      </c>
      <c r="AV264" s="13" t="s">
        <v>81</v>
      </c>
      <c r="AW264" s="13" t="s">
        <v>34</v>
      </c>
      <c r="AX264" s="13" t="s">
        <v>73</v>
      </c>
      <c r="AY264" s="234" t="s">
        <v>134</v>
      </c>
    </row>
    <row r="265" s="14" customFormat="1">
      <c r="A265" s="14"/>
      <c r="B265" s="235"/>
      <c r="C265" s="236"/>
      <c r="D265" s="226" t="s">
        <v>145</v>
      </c>
      <c r="E265" s="237" t="s">
        <v>19</v>
      </c>
      <c r="F265" s="238" t="s">
        <v>321</v>
      </c>
      <c r="G265" s="236"/>
      <c r="H265" s="239">
        <v>6470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145</v>
      </c>
      <c r="AU265" s="245" t="s">
        <v>84</v>
      </c>
      <c r="AV265" s="14" t="s">
        <v>84</v>
      </c>
      <c r="AW265" s="14" t="s">
        <v>34</v>
      </c>
      <c r="AX265" s="14" t="s">
        <v>73</v>
      </c>
      <c r="AY265" s="245" t="s">
        <v>134</v>
      </c>
    </row>
    <row r="266" s="13" customFormat="1">
      <c r="A266" s="13"/>
      <c r="B266" s="224"/>
      <c r="C266" s="225"/>
      <c r="D266" s="226" t="s">
        <v>145</v>
      </c>
      <c r="E266" s="227" t="s">
        <v>19</v>
      </c>
      <c r="F266" s="228" t="s">
        <v>149</v>
      </c>
      <c r="G266" s="225"/>
      <c r="H266" s="227" t="s">
        <v>19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145</v>
      </c>
      <c r="AU266" s="234" t="s">
        <v>84</v>
      </c>
      <c r="AV266" s="13" t="s">
        <v>81</v>
      </c>
      <c r="AW266" s="13" t="s">
        <v>34</v>
      </c>
      <c r="AX266" s="13" t="s">
        <v>73</v>
      </c>
      <c r="AY266" s="234" t="s">
        <v>134</v>
      </c>
    </row>
    <row r="267" s="14" customFormat="1">
      <c r="A267" s="14"/>
      <c r="B267" s="235"/>
      <c r="C267" s="236"/>
      <c r="D267" s="226" t="s">
        <v>145</v>
      </c>
      <c r="E267" s="237" t="s">
        <v>19</v>
      </c>
      <c r="F267" s="238" t="s">
        <v>322</v>
      </c>
      <c r="G267" s="236"/>
      <c r="H267" s="239">
        <v>570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5" t="s">
        <v>145</v>
      </c>
      <c r="AU267" s="245" t="s">
        <v>84</v>
      </c>
      <c r="AV267" s="14" t="s">
        <v>84</v>
      </c>
      <c r="AW267" s="14" t="s">
        <v>34</v>
      </c>
      <c r="AX267" s="14" t="s">
        <v>73</v>
      </c>
      <c r="AY267" s="245" t="s">
        <v>134</v>
      </c>
    </row>
    <row r="268" s="13" customFormat="1">
      <c r="A268" s="13"/>
      <c r="B268" s="224"/>
      <c r="C268" s="225"/>
      <c r="D268" s="226" t="s">
        <v>145</v>
      </c>
      <c r="E268" s="227" t="s">
        <v>19</v>
      </c>
      <c r="F268" s="228" t="s">
        <v>151</v>
      </c>
      <c r="G268" s="225"/>
      <c r="H268" s="227" t="s">
        <v>19</v>
      </c>
      <c r="I268" s="229"/>
      <c r="J268" s="225"/>
      <c r="K268" s="225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145</v>
      </c>
      <c r="AU268" s="234" t="s">
        <v>84</v>
      </c>
      <c r="AV268" s="13" t="s">
        <v>81</v>
      </c>
      <c r="AW268" s="13" t="s">
        <v>34</v>
      </c>
      <c r="AX268" s="13" t="s">
        <v>73</v>
      </c>
      <c r="AY268" s="234" t="s">
        <v>134</v>
      </c>
    </row>
    <row r="269" s="13" customFormat="1">
      <c r="A269" s="13"/>
      <c r="B269" s="224"/>
      <c r="C269" s="225"/>
      <c r="D269" s="226" t="s">
        <v>145</v>
      </c>
      <c r="E269" s="227" t="s">
        <v>19</v>
      </c>
      <c r="F269" s="228" t="s">
        <v>147</v>
      </c>
      <c r="G269" s="225"/>
      <c r="H269" s="227" t="s">
        <v>19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145</v>
      </c>
      <c r="AU269" s="234" t="s">
        <v>84</v>
      </c>
      <c r="AV269" s="13" t="s">
        <v>81</v>
      </c>
      <c r="AW269" s="13" t="s">
        <v>34</v>
      </c>
      <c r="AX269" s="13" t="s">
        <v>73</v>
      </c>
      <c r="AY269" s="234" t="s">
        <v>134</v>
      </c>
    </row>
    <row r="270" s="14" customFormat="1">
      <c r="A270" s="14"/>
      <c r="B270" s="235"/>
      <c r="C270" s="236"/>
      <c r="D270" s="226" t="s">
        <v>145</v>
      </c>
      <c r="E270" s="237" t="s">
        <v>19</v>
      </c>
      <c r="F270" s="238" t="s">
        <v>323</v>
      </c>
      <c r="G270" s="236"/>
      <c r="H270" s="239">
        <v>680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145</v>
      </c>
      <c r="AU270" s="245" t="s">
        <v>84</v>
      </c>
      <c r="AV270" s="14" t="s">
        <v>84</v>
      </c>
      <c r="AW270" s="14" t="s">
        <v>34</v>
      </c>
      <c r="AX270" s="14" t="s">
        <v>73</v>
      </c>
      <c r="AY270" s="245" t="s">
        <v>134</v>
      </c>
    </row>
    <row r="271" s="15" customFormat="1">
      <c r="A271" s="15"/>
      <c r="B271" s="246"/>
      <c r="C271" s="247"/>
      <c r="D271" s="226" t="s">
        <v>145</v>
      </c>
      <c r="E271" s="248" t="s">
        <v>19</v>
      </c>
      <c r="F271" s="249" t="s">
        <v>153</v>
      </c>
      <c r="G271" s="247"/>
      <c r="H271" s="250">
        <v>7720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6" t="s">
        <v>145</v>
      </c>
      <c r="AU271" s="256" t="s">
        <v>84</v>
      </c>
      <c r="AV271" s="15" t="s">
        <v>141</v>
      </c>
      <c r="AW271" s="15" t="s">
        <v>34</v>
      </c>
      <c r="AX271" s="15" t="s">
        <v>81</v>
      </c>
      <c r="AY271" s="256" t="s">
        <v>134</v>
      </c>
    </row>
    <row r="272" s="12" customFormat="1" ht="22.8" customHeight="1">
      <c r="A272" s="12"/>
      <c r="B272" s="190"/>
      <c r="C272" s="191"/>
      <c r="D272" s="192" t="s">
        <v>72</v>
      </c>
      <c r="E272" s="204" t="s">
        <v>84</v>
      </c>
      <c r="F272" s="204" t="s">
        <v>324</v>
      </c>
      <c r="G272" s="191"/>
      <c r="H272" s="191"/>
      <c r="I272" s="194"/>
      <c r="J272" s="205">
        <f>BK272</f>
        <v>0</v>
      </c>
      <c r="K272" s="191"/>
      <c r="L272" s="196"/>
      <c r="M272" s="197"/>
      <c r="N272" s="198"/>
      <c r="O272" s="198"/>
      <c r="P272" s="199">
        <f>SUM(P273:P299)</f>
        <v>0</v>
      </c>
      <c r="Q272" s="198"/>
      <c r="R272" s="199">
        <f>SUM(R273:R299)</f>
        <v>71.298670000000001</v>
      </c>
      <c r="S272" s="198"/>
      <c r="T272" s="200">
        <f>SUM(T273:T299)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1" t="s">
        <v>81</v>
      </c>
      <c r="AT272" s="202" t="s">
        <v>72</v>
      </c>
      <c r="AU272" s="202" t="s">
        <v>81</v>
      </c>
      <c r="AY272" s="201" t="s">
        <v>134</v>
      </c>
      <c r="BK272" s="203">
        <f>SUM(BK273:BK299)</f>
        <v>0</v>
      </c>
    </row>
    <row r="273" s="2" customFormat="1" ht="24.15" customHeight="1">
      <c r="A273" s="40"/>
      <c r="B273" s="41"/>
      <c r="C273" s="206" t="s">
        <v>325</v>
      </c>
      <c r="D273" s="206" t="s">
        <v>136</v>
      </c>
      <c r="E273" s="207" t="s">
        <v>326</v>
      </c>
      <c r="F273" s="208" t="s">
        <v>327</v>
      </c>
      <c r="G273" s="209" t="s">
        <v>177</v>
      </c>
      <c r="H273" s="210">
        <v>183.72</v>
      </c>
      <c r="I273" s="211"/>
      <c r="J273" s="212">
        <f>ROUND(I273*H273,2)</f>
        <v>0</v>
      </c>
      <c r="K273" s="208" t="s">
        <v>140</v>
      </c>
      <c r="L273" s="46"/>
      <c r="M273" s="213" t="s">
        <v>19</v>
      </c>
      <c r="N273" s="214" t="s">
        <v>44</v>
      </c>
      <c r="O273" s="86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141</v>
      </c>
      <c r="AT273" s="217" t="s">
        <v>136</v>
      </c>
      <c r="AU273" s="217" t="s">
        <v>84</v>
      </c>
      <c r="AY273" s="19" t="s">
        <v>134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81</v>
      </c>
      <c r="BK273" s="218">
        <f>ROUND(I273*H273,2)</f>
        <v>0</v>
      </c>
      <c r="BL273" s="19" t="s">
        <v>141</v>
      </c>
      <c r="BM273" s="217" t="s">
        <v>328</v>
      </c>
    </row>
    <row r="274" s="2" customFormat="1">
      <c r="A274" s="40"/>
      <c r="B274" s="41"/>
      <c r="C274" s="42"/>
      <c r="D274" s="219" t="s">
        <v>143</v>
      </c>
      <c r="E274" s="42"/>
      <c r="F274" s="220" t="s">
        <v>329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143</v>
      </c>
      <c r="AU274" s="19" t="s">
        <v>84</v>
      </c>
    </row>
    <row r="275" s="13" customFormat="1">
      <c r="A275" s="13"/>
      <c r="B275" s="224"/>
      <c r="C275" s="225"/>
      <c r="D275" s="226" t="s">
        <v>145</v>
      </c>
      <c r="E275" s="227" t="s">
        <v>19</v>
      </c>
      <c r="F275" s="228" t="s">
        <v>330</v>
      </c>
      <c r="G275" s="225"/>
      <c r="H275" s="227" t="s">
        <v>19</v>
      </c>
      <c r="I275" s="229"/>
      <c r="J275" s="225"/>
      <c r="K275" s="225"/>
      <c r="L275" s="230"/>
      <c r="M275" s="231"/>
      <c r="N275" s="232"/>
      <c r="O275" s="232"/>
      <c r="P275" s="232"/>
      <c r="Q275" s="232"/>
      <c r="R275" s="232"/>
      <c r="S275" s="232"/>
      <c r="T275" s="23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4" t="s">
        <v>145</v>
      </c>
      <c r="AU275" s="234" t="s">
        <v>84</v>
      </c>
      <c r="AV275" s="13" t="s">
        <v>81</v>
      </c>
      <c r="AW275" s="13" t="s">
        <v>34</v>
      </c>
      <c r="AX275" s="13" t="s">
        <v>73</v>
      </c>
      <c r="AY275" s="234" t="s">
        <v>134</v>
      </c>
    </row>
    <row r="276" s="13" customFormat="1">
      <c r="A276" s="13"/>
      <c r="B276" s="224"/>
      <c r="C276" s="225"/>
      <c r="D276" s="226" t="s">
        <v>145</v>
      </c>
      <c r="E276" s="227" t="s">
        <v>19</v>
      </c>
      <c r="F276" s="228" t="s">
        <v>146</v>
      </c>
      <c r="G276" s="225"/>
      <c r="H276" s="227" t="s">
        <v>19</v>
      </c>
      <c r="I276" s="229"/>
      <c r="J276" s="225"/>
      <c r="K276" s="225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145</v>
      </c>
      <c r="AU276" s="234" t="s">
        <v>84</v>
      </c>
      <c r="AV276" s="13" t="s">
        <v>81</v>
      </c>
      <c r="AW276" s="13" t="s">
        <v>34</v>
      </c>
      <c r="AX276" s="13" t="s">
        <v>73</v>
      </c>
      <c r="AY276" s="234" t="s">
        <v>134</v>
      </c>
    </row>
    <row r="277" s="14" customFormat="1">
      <c r="A277" s="14"/>
      <c r="B277" s="235"/>
      <c r="C277" s="236"/>
      <c r="D277" s="226" t="s">
        <v>145</v>
      </c>
      <c r="E277" s="237" t="s">
        <v>19</v>
      </c>
      <c r="F277" s="238" t="s">
        <v>331</v>
      </c>
      <c r="G277" s="236"/>
      <c r="H277" s="239">
        <v>155.16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145</v>
      </c>
      <c r="AU277" s="245" t="s">
        <v>84</v>
      </c>
      <c r="AV277" s="14" t="s">
        <v>84</v>
      </c>
      <c r="AW277" s="14" t="s">
        <v>34</v>
      </c>
      <c r="AX277" s="14" t="s">
        <v>73</v>
      </c>
      <c r="AY277" s="245" t="s">
        <v>134</v>
      </c>
    </row>
    <row r="278" s="14" customFormat="1">
      <c r="A278" s="14"/>
      <c r="B278" s="235"/>
      <c r="C278" s="236"/>
      <c r="D278" s="226" t="s">
        <v>145</v>
      </c>
      <c r="E278" s="237" t="s">
        <v>19</v>
      </c>
      <c r="F278" s="238" t="s">
        <v>332</v>
      </c>
      <c r="G278" s="236"/>
      <c r="H278" s="239">
        <v>10.560000000000001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145</v>
      </c>
      <c r="AU278" s="245" t="s">
        <v>84</v>
      </c>
      <c r="AV278" s="14" t="s">
        <v>84</v>
      </c>
      <c r="AW278" s="14" t="s">
        <v>34</v>
      </c>
      <c r="AX278" s="14" t="s">
        <v>73</v>
      </c>
      <c r="AY278" s="245" t="s">
        <v>134</v>
      </c>
    </row>
    <row r="279" s="13" customFormat="1">
      <c r="A279" s="13"/>
      <c r="B279" s="224"/>
      <c r="C279" s="225"/>
      <c r="D279" s="226" t="s">
        <v>145</v>
      </c>
      <c r="E279" s="227" t="s">
        <v>19</v>
      </c>
      <c r="F279" s="228" t="s">
        <v>151</v>
      </c>
      <c r="G279" s="225"/>
      <c r="H279" s="227" t="s">
        <v>19</v>
      </c>
      <c r="I279" s="229"/>
      <c r="J279" s="225"/>
      <c r="K279" s="225"/>
      <c r="L279" s="230"/>
      <c r="M279" s="231"/>
      <c r="N279" s="232"/>
      <c r="O279" s="232"/>
      <c r="P279" s="232"/>
      <c r="Q279" s="232"/>
      <c r="R279" s="232"/>
      <c r="S279" s="232"/>
      <c r="T279" s="23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4" t="s">
        <v>145</v>
      </c>
      <c r="AU279" s="234" t="s">
        <v>84</v>
      </c>
      <c r="AV279" s="13" t="s">
        <v>81</v>
      </c>
      <c r="AW279" s="13" t="s">
        <v>34</v>
      </c>
      <c r="AX279" s="13" t="s">
        <v>73</v>
      </c>
      <c r="AY279" s="234" t="s">
        <v>134</v>
      </c>
    </row>
    <row r="280" s="14" customFormat="1">
      <c r="A280" s="14"/>
      <c r="B280" s="235"/>
      <c r="C280" s="236"/>
      <c r="D280" s="226" t="s">
        <v>145</v>
      </c>
      <c r="E280" s="237" t="s">
        <v>19</v>
      </c>
      <c r="F280" s="238" t="s">
        <v>333</v>
      </c>
      <c r="G280" s="236"/>
      <c r="H280" s="239">
        <v>18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5" t="s">
        <v>145</v>
      </c>
      <c r="AU280" s="245" t="s">
        <v>84</v>
      </c>
      <c r="AV280" s="14" t="s">
        <v>84</v>
      </c>
      <c r="AW280" s="14" t="s">
        <v>34</v>
      </c>
      <c r="AX280" s="14" t="s">
        <v>73</v>
      </c>
      <c r="AY280" s="245" t="s">
        <v>134</v>
      </c>
    </row>
    <row r="281" s="15" customFormat="1">
      <c r="A281" s="15"/>
      <c r="B281" s="246"/>
      <c r="C281" s="247"/>
      <c r="D281" s="226" t="s">
        <v>145</v>
      </c>
      <c r="E281" s="248" t="s">
        <v>19</v>
      </c>
      <c r="F281" s="249" t="s">
        <v>153</v>
      </c>
      <c r="G281" s="247"/>
      <c r="H281" s="250">
        <v>183.72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6" t="s">
        <v>145</v>
      </c>
      <c r="AU281" s="256" t="s">
        <v>84</v>
      </c>
      <c r="AV281" s="15" t="s">
        <v>141</v>
      </c>
      <c r="AW281" s="15" t="s">
        <v>34</v>
      </c>
      <c r="AX281" s="15" t="s">
        <v>81</v>
      </c>
      <c r="AY281" s="256" t="s">
        <v>134</v>
      </c>
    </row>
    <row r="282" s="2" customFormat="1" ht="16.5" customHeight="1">
      <c r="A282" s="40"/>
      <c r="B282" s="41"/>
      <c r="C282" s="206" t="s">
        <v>334</v>
      </c>
      <c r="D282" s="206" t="s">
        <v>136</v>
      </c>
      <c r="E282" s="207" t="s">
        <v>335</v>
      </c>
      <c r="F282" s="208" t="s">
        <v>336</v>
      </c>
      <c r="G282" s="209" t="s">
        <v>177</v>
      </c>
      <c r="H282" s="210">
        <v>36.744</v>
      </c>
      <c r="I282" s="211"/>
      <c r="J282" s="212">
        <f>ROUND(I282*H282,2)</f>
        <v>0</v>
      </c>
      <c r="K282" s="208" t="s">
        <v>140</v>
      </c>
      <c r="L282" s="46"/>
      <c r="M282" s="213" t="s">
        <v>19</v>
      </c>
      <c r="N282" s="214" t="s">
        <v>44</v>
      </c>
      <c r="O282" s="86"/>
      <c r="P282" s="215">
        <f>O282*H282</f>
        <v>0</v>
      </c>
      <c r="Q282" s="215">
        <v>1.9199999999999999</v>
      </c>
      <c r="R282" s="215">
        <f>Q282*H282</f>
        <v>70.548479999999998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141</v>
      </c>
      <c r="AT282" s="217" t="s">
        <v>136</v>
      </c>
      <c r="AU282" s="217" t="s">
        <v>84</v>
      </c>
      <c r="AY282" s="19" t="s">
        <v>134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81</v>
      </c>
      <c r="BK282" s="218">
        <f>ROUND(I282*H282,2)</f>
        <v>0</v>
      </c>
      <c r="BL282" s="19" t="s">
        <v>141</v>
      </c>
      <c r="BM282" s="217" t="s">
        <v>337</v>
      </c>
    </row>
    <row r="283" s="2" customFormat="1">
      <c r="A283" s="40"/>
      <c r="B283" s="41"/>
      <c r="C283" s="42"/>
      <c r="D283" s="219" t="s">
        <v>143</v>
      </c>
      <c r="E283" s="42"/>
      <c r="F283" s="220" t="s">
        <v>338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143</v>
      </c>
      <c r="AU283" s="19" t="s">
        <v>84</v>
      </c>
    </row>
    <row r="284" s="13" customFormat="1">
      <c r="A284" s="13"/>
      <c r="B284" s="224"/>
      <c r="C284" s="225"/>
      <c r="D284" s="226" t="s">
        <v>145</v>
      </c>
      <c r="E284" s="227" t="s">
        <v>19</v>
      </c>
      <c r="F284" s="228" t="s">
        <v>339</v>
      </c>
      <c r="G284" s="225"/>
      <c r="H284" s="227" t="s">
        <v>19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145</v>
      </c>
      <c r="AU284" s="234" t="s">
        <v>84</v>
      </c>
      <c r="AV284" s="13" t="s">
        <v>81</v>
      </c>
      <c r="AW284" s="13" t="s">
        <v>34</v>
      </c>
      <c r="AX284" s="13" t="s">
        <v>73</v>
      </c>
      <c r="AY284" s="234" t="s">
        <v>134</v>
      </c>
    </row>
    <row r="285" s="13" customFormat="1">
      <c r="A285" s="13"/>
      <c r="B285" s="224"/>
      <c r="C285" s="225"/>
      <c r="D285" s="226" t="s">
        <v>145</v>
      </c>
      <c r="E285" s="227" t="s">
        <v>19</v>
      </c>
      <c r="F285" s="228" t="s">
        <v>146</v>
      </c>
      <c r="G285" s="225"/>
      <c r="H285" s="227" t="s">
        <v>19</v>
      </c>
      <c r="I285" s="229"/>
      <c r="J285" s="225"/>
      <c r="K285" s="225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145</v>
      </c>
      <c r="AU285" s="234" t="s">
        <v>84</v>
      </c>
      <c r="AV285" s="13" t="s">
        <v>81</v>
      </c>
      <c r="AW285" s="13" t="s">
        <v>34</v>
      </c>
      <c r="AX285" s="13" t="s">
        <v>73</v>
      </c>
      <c r="AY285" s="234" t="s">
        <v>134</v>
      </c>
    </row>
    <row r="286" s="14" customFormat="1">
      <c r="A286" s="14"/>
      <c r="B286" s="235"/>
      <c r="C286" s="236"/>
      <c r="D286" s="226" t="s">
        <v>145</v>
      </c>
      <c r="E286" s="237" t="s">
        <v>19</v>
      </c>
      <c r="F286" s="238" t="s">
        <v>340</v>
      </c>
      <c r="G286" s="236"/>
      <c r="H286" s="239">
        <v>31.032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5" t="s">
        <v>145</v>
      </c>
      <c r="AU286" s="245" t="s">
        <v>84</v>
      </c>
      <c r="AV286" s="14" t="s">
        <v>84</v>
      </c>
      <c r="AW286" s="14" t="s">
        <v>34</v>
      </c>
      <c r="AX286" s="14" t="s">
        <v>73</v>
      </c>
      <c r="AY286" s="245" t="s">
        <v>134</v>
      </c>
    </row>
    <row r="287" s="14" customFormat="1">
      <c r="A287" s="14"/>
      <c r="B287" s="235"/>
      <c r="C287" s="236"/>
      <c r="D287" s="226" t="s">
        <v>145</v>
      </c>
      <c r="E287" s="237" t="s">
        <v>19</v>
      </c>
      <c r="F287" s="238" t="s">
        <v>341</v>
      </c>
      <c r="G287" s="236"/>
      <c r="H287" s="239">
        <v>2.1120000000000001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5" t="s">
        <v>145</v>
      </c>
      <c r="AU287" s="245" t="s">
        <v>84</v>
      </c>
      <c r="AV287" s="14" t="s">
        <v>84</v>
      </c>
      <c r="AW287" s="14" t="s">
        <v>34</v>
      </c>
      <c r="AX287" s="14" t="s">
        <v>73</v>
      </c>
      <c r="AY287" s="245" t="s">
        <v>134</v>
      </c>
    </row>
    <row r="288" s="13" customFormat="1">
      <c r="A288" s="13"/>
      <c r="B288" s="224"/>
      <c r="C288" s="225"/>
      <c r="D288" s="226" t="s">
        <v>145</v>
      </c>
      <c r="E288" s="227" t="s">
        <v>19</v>
      </c>
      <c r="F288" s="228" t="s">
        <v>151</v>
      </c>
      <c r="G288" s="225"/>
      <c r="H288" s="227" t="s">
        <v>19</v>
      </c>
      <c r="I288" s="229"/>
      <c r="J288" s="225"/>
      <c r="K288" s="225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145</v>
      </c>
      <c r="AU288" s="234" t="s">
        <v>84</v>
      </c>
      <c r="AV288" s="13" t="s">
        <v>81</v>
      </c>
      <c r="AW288" s="13" t="s">
        <v>34</v>
      </c>
      <c r="AX288" s="13" t="s">
        <v>73</v>
      </c>
      <c r="AY288" s="234" t="s">
        <v>134</v>
      </c>
    </row>
    <row r="289" s="14" customFormat="1">
      <c r="A289" s="14"/>
      <c r="B289" s="235"/>
      <c r="C289" s="236"/>
      <c r="D289" s="226" t="s">
        <v>145</v>
      </c>
      <c r="E289" s="237" t="s">
        <v>19</v>
      </c>
      <c r="F289" s="238" t="s">
        <v>342</v>
      </c>
      <c r="G289" s="236"/>
      <c r="H289" s="239">
        <v>3.6000000000000001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5" t="s">
        <v>145</v>
      </c>
      <c r="AU289" s="245" t="s">
        <v>84</v>
      </c>
      <c r="AV289" s="14" t="s">
        <v>84</v>
      </c>
      <c r="AW289" s="14" t="s">
        <v>34</v>
      </c>
      <c r="AX289" s="14" t="s">
        <v>73</v>
      </c>
      <c r="AY289" s="245" t="s">
        <v>134</v>
      </c>
    </row>
    <row r="290" s="15" customFormat="1">
      <c r="A290" s="15"/>
      <c r="B290" s="246"/>
      <c r="C290" s="247"/>
      <c r="D290" s="226" t="s">
        <v>145</v>
      </c>
      <c r="E290" s="248" t="s">
        <v>19</v>
      </c>
      <c r="F290" s="249" t="s">
        <v>153</v>
      </c>
      <c r="G290" s="247"/>
      <c r="H290" s="250">
        <v>36.744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6" t="s">
        <v>145</v>
      </c>
      <c r="AU290" s="256" t="s">
        <v>84</v>
      </c>
      <c r="AV290" s="15" t="s">
        <v>141</v>
      </c>
      <c r="AW290" s="15" t="s">
        <v>34</v>
      </c>
      <c r="AX290" s="15" t="s">
        <v>81</v>
      </c>
      <c r="AY290" s="256" t="s">
        <v>134</v>
      </c>
    </row>
    <row r="291" s="2" customFormat="1" ht="16.5" customHeight="1">
      <c r="A291" s="40"/>
      <c r="B291" s="41"/>
      <c r="C291" s="206" t="s">
        <v>343</v>
      </c>
      <c r="D291" s="206" t="s">
        <v>136</v>
      </c>
      <c r="E291" s="207" t="s">
        <v>344</v>
      </c>
      <c r="F291" s="208" t="s">
        <v>345</v>
      </c>
      <c r="G291" s="209" t="s">
        <v>168</v>
      </c>
      <c r="H291" s="210">
        <v>1531</v>
      </c>
      <c r="I291" s="211"/>
      <c r="J291" s="212">
        <f>ROUND(I291*H291,2)</f>
        <v>0</v>
      </c>
      <c r="K291" s="208" t="s">
        <v>140</v>
      </c>
      <c r="L291" s="46"/>
      <c r="M291" s="213" t="s">
        <v>19</v>
      </c>
      <c r="N291" s="214" t="s">
        <v>44</v>
      </c>
      <c r="O291" s="86"/>
      <c r="P291" s="215">
        <f>O291*H291</f>
        <v>0</v>
      </c>
      <c r="Q291" s="215">
        <v>0.00048999999999999998</v>
      </c>
      <c r="R291" s="215">
        <f>Q291*H291</f>
        <v>0.75019000000000002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141</v>
      </c>
      <c r="AT291" s="217" t="s">
        <v>136</v>
      </c>
      <c r="AU291" s="217" t="s">
        <v>84</v>
      </c>
      <c r="AY291" s="19" t="s">
        <v>134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81</v>
      </c>
      <c r="BK291" s="218">
        <f>ROUND(I291*H291,2)</f>
        <v>0</v>
      </c>
      <c r="BL291" s="19" t="s">
        <v>141</v>
      </c>
      <c r="BM291" s="217" t="s">
        <v>346</v>
      </c>
    </row>
    <row r="292" s="2" customFormat="1">
      <c r="A292" s="40"/>
      <c r="B292" s="41"/>
      <c r="C292" s="42"/>
      <c r="D292" s="219" t="s">
        <v>143</v>
      </c>
      <c r="E292" s="42"/>
      <c r="F292" s="220" t="s">
        <v>347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143</v>
      </c>
      <c r="AU292" s="19" t="s">
        <v>84</v>
      </c>
    </row>
    <row r="293" s="13" customFormat="1">
      <c r="A293" s="13"/>
      <c r="B293" s="224"/>
      <c r="C293" s="225"/>
      <c r="D293" s="226" t="s">
        <v>145</v>
      </c>
      <c r="E293" s="227" t="s">
        <v>19</v>
      </c>
      <c r="F293" s="228" t="s">
        <v>339</v>
      </c>
      <c r="G293" s="225"/>
      <c r="H293" s="227" t="s">
        <v>19</v>
      </c>
      <c r="I293" s="229"/>
      <c r="J293" s="225"/>
      <c r="K293" s="225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145</v>
      </c>
      <c r="AU293" s="234" t="s">
        <v>84</v>
      </c>
      <c r="AV293" s="13" t="s">
        <v>81</v>
      </c>
      <c r="AW293" s="13" t="s">
        <v>34</v>
      </c>
      <c r="AX293" s="13" t="s">
        <v>73</v>
      </c>
      <c r="AY293" s="234" t="s">
        <v>134</v>
      </c>
    </row>
    <row r="294" s="13" customFormat="1">
      <c r="A294" s="13"/>
      <c r="B294" s="224"/>
      <c r="C294" s="225"/>
      <c r="D294" s="226" t="s">
        <v>145</v>
      </c>
      <c r="E294" s="227" t="s">
        <v>19</v>
      </c>
      <c r="F294" s="228" t="s">
        <v>146</v>
      </c>
      <c r="G294" s="225"/>
      <c r="H294" s="227" t="s">
        <v>19</v>
      </c>
      <c r="I294" s="229"/>
      <c r="J294" s="225"/>
      <c r="K294" s="225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145</v>
      </c>
      <c r="AU294" s="234" t="s">
        <v>84</v>
      </c>
      <c r="AV294" s="13" t="s">
        <v>81</v>
      </c>
      <c r="AW294" s="13" t="s">
        <v>34</v>
      </c>
      <c r="AX294" s="13" t="s">
        <v>73</v>
      </c>
      <c r="AY294" s="234" t="s">
        <v>134</v>
      </c>
    </row>
    <row r="295" s="14" customFormat="1">
      <c r="A295" s="14"/>
      <c r="B295" s="235"/>
      <c r="C295" s="236"/>
      <c r="D295" s="226" t="s">
        <v>145</v>
      </c>
      <c r="E295" s="237" t="s">
        <v>19</v>
      </c>
      <c r="F295" s="238" t="s">
        <v>348</v>
      </c>
      <c r="G295" s="236"/>
      <c r="H295" s="239">
        <v>1293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5" t="s">
        <v>145</v>
      </c>
      <c r="AU295" s="245" t="s">
        <v>84</v>
      </c>
      <c r="AV295" s="14" t="s">
        <v>84</v>
      </c>
      <c r="AW295" s="14" t="s">
        <v>34</v>
      </c>
      <c r="AX295" s="14" t="s">
        <v>73</v>
      </c>
      <c r="AY295" s="245" t="s">
        <v>134</v>
      </c>
    </row>
    <row r="296" s="14" customFormat="1">
      <c r="A296" s="14"/>
      <c r="B296" s="235"/>
      <c r="C296" s="236"/>
      <c r="D296" s="226" t="s">
        <v>145</v>
      </c>
      <c r="E296" s="237" t="s">
        <v>19</v>
      </c>
      <c r="F296" s="238" t="s">
        <v>349</v>
      </c>
      <c r="G296" s="236"/>
      <c r="H296" s="239">
        <v>88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5" t="s">
        <v>145</v>
      </c>
      <c r="AU296" s="245" t="s">
        <v>84</v>
      </c>
      <c r="AV296" s="14" t="s">
        <v>84</v>
      </c>
      <c r="AW296" s="14" t="s">
        <v>34</v>
      </c>
      <c r="AX296" s="14" t="s">
        <v>73</v>
      </c>
      <c r="AY296" s="245" t="s">
        <v>134</v>
      </c>
    </row>
    <row r="297" s="13" customFormat="1">
      <c r="A297" s="13"/>
      <c r="B297" s="224"/>
      <c r="C297" s="225"/>
      <c r="D297" s="226" t="s">
        <v>145</v>
      </c>
      <c r="E297" s="227" t="s">
        <v>19</v>
      </c>
      <c r="F297" s="228" t="s">
        <v>151</v>
      </c>
      <c r="G297" s="225"/>
      <c r="H297" s="227" t="s">
        <v>19</v>
      </c>
      <c r="I297" s="229"/>
      <c r="J297" s="225"/>
      <c r="K297" s="225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145</v>
      </c>
      <c r="AU297" s="234" t="s">
        <v>84</v>
      </c>
      <c r="AV297" s="13" t="s">
        <v>81</v>
      </c>
      <c r="AW297" s="13" t="s">
        <v>34</v>
      </c>
      <c r="AX297" s="13" t="s">
        <v>73</v>
      </c>
      <c r="AY297" s="234" t="s">
        <v>134</v>
      </c>
    </row>
    <row r="298" s="14" customFormat="1">
      <c r="A298" s="14"/>
      <c r="B298" s="235"/>
      <c r="C298" s="236"/>
      <c r="D298" s="226" t="s">
        <v>145</v>
      </c>
      <c r="E298" s="237" t="s">
        <v>19</v>
      </c>
      <c r="F298" s="238" t="s">
        <v>350</v>
      </c>
      <c r="G298" s="236"/>
      <c r="H298" s="239">
        <v>150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5" t="s">
        <v>145</v>
      </c>
      <c r="AU298" s="245" t="s">
        <v>84</v>
      </c>
      <c r="AV298" s="14" t="s">
        <v>84</v>
      </c>
      <c r="AW298" s="14" t="s">
        <v>34</v>
      </c>
      <c r="AX298" s="14" t="s">
        <v>73</v>
      </c>
      <c r="AY298" s="245" t="s">
        <v>134</v>
      </c>
    </row>
    <row r="299" s="15" customFormat="1">
      <c r="A299" s="15"/>
      <c r="B299" s="246"/>
      <c r="C299" s="247"/>
      <c r="D299" s="226" t="s">
        <v>145</v>
      </c>
      <c r="E299" s="248" t="s">
        <v>19</v>
      </c>
      <c r="F299" s="249" t="s">
        <v>153</v>
      </c>
      <c r="G299" s="247"/>
      <c r="H299" s="250">
        <v>1531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6" t="s">
        <v>145</v>
      </c>
      <c r="AU299" s="256" t="s">
        <v>84</v>
      </c>
      <c r="AV299" s="15" t="s">
        <v>141</v>
      </c>
      <c r="AW299" s="15" t="s">
        <v>34</v>
      </c>
      <c r="AX299" s="15" t="s">
        <v>81</v>
      </c>
      <c r="AY299" s="256" t="s">
        <v>134</v>
      </c>
    </row>
    <row r="300" s="12" customFormat="1" ht="22.8" customHeight="1">
      <c r="A300" s="12"/>
      <c r="B300" s="190"/>
      <c r="C300" s="191"/>
      <c r="D300" s="192" t="s">
        <v>72</v>
      </c>
      <c r="E300" s="204" t="s">
        <v>141</v>
      </c>
      <c r="F300" s="204" t="s">
        <v>351</v>
      </c>
      <c r="G300" s="191"/>
      <c r="H300" s="191"/>
      <c r="I300" s="194"/>
      <c r="J300" s="205">
        <f>BK300</f>
        <v>0</v>
      </c>
      <c r="K300" s="191"/>
      <c r="L300" s="196"/>
      <c r="M300" s="197"/>
      <c r="N300" s="198"/>
      <c r="O300" s="198"/>
      <c r="P300" s="199">
        <f>SUM(P301:P328)</f>
        <v>0</v>
      </c>
      <c r="Q300" s="198"/>
      <c r="R300" s="199">
        <f>SUM(R301:R328)</f>
        <v>8.7178199999999997</v>
      </c>
      <c r="S300" s="198"/>
      <c r="T300" s="200">
        <f>SUM(T301:T328)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1" t="s">
        <v>81</v>
      </c>
      <c r="AT300" s="202" t="s">
        <v>72</v>
      </c>
      <c r="AU300" s="202" t="s">
        <v>81</v>
      </c>
      <c r="AY300" s="201" t="s">
        <v>134</v>
      </c>
      <c r="BK300" s="203">
        <f>SUM(BK301:BK328)</f>
        <v>0</v>
      </c>
    </row>
    <row r="301" s="2" customFormat="1" ht="16.5" customHeight="1">
      <c r="A301" s="40"/>
      <c r="B301" s="41"/>
      <c r="C301" s="206" t="s">
        <v>352</v>
      </c>
      <c r="D301" s="206" t="s">
        <v>136</v>
      </c>
      <c r="E301" s="207" t="s">
        <v>353</v>
      </c>
      <c r="F301" s="208" t="s">
        <v>354</v>
      </c>
      <c r="G301" s="209" t="s">
        <v>177</v>
      </c>
      <c r="H301" s="210">
        <v>15.199999999999999</v>
      </c>
      <c r="I301" s="211"/>
      <c r="J301" s="212">
        <f>ROUND(I301*H301,2)</f>
        <v>0</v>
      </c>
      <c r="K301" s="208" t="s">
        <v>140</v>
      </c>
      <c r="L301" s="46"/>
      <c r="M301" s="213" t="s">
        <v>19</v>
      </c>
      <c r="N301" s="214" t="s">
        <v>44</v>
      </c>
      <c r="O301" s="86"/>
      <c r="P301" s="215">
        <f>O301*H301</f>
        <v>0</v>
      </c>
      <c r="Q301" s="215">
        <v>0</v>
      </c>
      <c r="R301" s="215">
        <f>Q301*H301</f>
        <v>0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141</v>
      </c>
      <c r="AT301" s="217" t="s">
        <v>136</v>
      </c>
      <c r="AU301" s="217" t="s">
        <v>84</v>
      </c>
      <c r="AY301" s="19" t="s">
        <v>134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81</v>
      </c>
      <c r="BK301" s="218">
        <f>ROUND(I301*H301,2)</f>
        <v>0</v>
      </c>
      <c r="BL301" s="19" t="s">
        <v>141</v>
      </c>
      <c r="BM301" s="217" t="s">
        <v>355</v>
      </c>
    </row>
    <row r="302" s="2" customFormat="1">
      <c r="A302" s="40"/>
      <c r="B302" s="41"/>
      <c r="C302" s="42"/>
      <c r="D302" s="219" t="s">
        <v>143</v>
      </c>
      <c r="E302" s="42"/>
      <c r="F302" s="220" t="s">
        <v>356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143</v>
      </c>
      <c r="AU302" s="19" t="s">
        <v>84</v>
      </c>
    </row>
    <row r="303" s="13" customFormat="1">
      <c r="A303" s="13"/>
      <c r="B303" s="224"/>
      <c r="C303" s="225"/>
      <c r="D303" s="226" t="s">
        <v>145</v>
      </c>
      <c r="E303" s="227" t="s">
        <v>19</v>
      </c>
      <c r="F303" s="228" t="s">
        <v>357</v>
      </c>
      <c r="G303" s="225"/>
      <c r="H303" s="227" t="s">
        <v>19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145</v>
      </c>
      <c r="AU303" s="234" t="s">
        <v>84</v>
      </c>
      <c r="AV303" s="13" t="s">
        <v>81</v>
      </c>
      <c r="AW303" s="13" t="s">
        <v>34</v>
      </c>
      <c r="AX303" s="13" t="s">
        <v>73</v>
      </c>
      <c r="AY303" s="234" t="s">
        <v>134</v>
      </c>
    </row>
    <row r="304" s="13" customFormat="1">
      <c r="A304" s="13"/>
      <c r="B304" s="224"/>
      <c r="C304" s="225"/>
      <c r="D304" s="226" t="s">
        <v>145</v>
      </c>
      <c r="E304" s="227" t="s">
        <v>19</v>
      </c>
      <c r="F304" s="228" t="s">
        <v>358</v>
      </c>
      <c r="G304" s="225"/>
      <c r="H304" s="227" t="s">
        <v>19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145</v>
      </c>
      <c r="AU304" s="234" t="s">
        <v>84</v>
      </c>
      <c r="AV304" s="13" t="s">
        <v>81</v>
      </c>
      <c r="AW304" s="13" t="s">
        <v>34</v>
      </c>
      <c r="AX304" s="13" t="s">
        <v>73</v>
      </c>
      <c r="AY304" s="234" t="s">
        <v>134</v>
      </c>
    </row>
    <row r="305" s="14" customFormat="1">
      <c r="A305" s="14"/>
      <c r="B305" s="235"/>
      <c r="C305" s="236"/>
      <c r="D305" s="226" t="s">
        <v>145</v>
      </c>
      <c r="E305" s="237" t="s">
        <v>19</v>
      </c>
      <c r="F305" s="238" t="s">
        <v>359</v>
      </c>
      <c r="G305" s="236"/>
      <c r="H305" s="239">
        <v>14.199999999999999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5" t="s">
        <v>145</v>
      </c>
      <c r="AU305" s="245" t="s">
        <v>84</v>
      </c>
      <c r="AV305" s="14" t="s">
        <v>84</v>
      </c>
      <c r="AW305" s="14" t="s">
        <v>34</v>
      </c>
      <c r="AX305" s="14" t="s">
        <v>73</v>
      </c>
      <c r="AY305" s="245" t="s">
        <v>134</v>
      </c>
    </row>
    <row r="306" s="14" customFormat="1">
      <c r="A306" s="14"/>
      <c r="B306" s="235"/>
      <c r="C306" s="236"/>
      <c r="D306" s="226" t="s">
        <v>145</v>
      </c>
      <c r="E306" s="237" t="s">
        <v>19</v>
      </c>
      <c r="F306" s="238" t="s">
        <v>360</v>
      </c>
      <c r="G306" s="236"/>
      <c r="H306" s="239">
        <v>0.35999999999999999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5" t="s">
        <v>145</v>
      </c>
      <c r="AU306" s="245" t="s">
        <v>84</v>
      </c>
      <c r="AV306" s="14" t="s">
        <v>84</v>
      </c>
      <c r="AW306" s="14" t="s">
        <v>34</v>
      </c>
      <c r="AX306" s="14" t="s">
        <v>73</v>
      </c>
      <c r="AY306" s="245" t="s">
        <v>134</v>
      </c>
    </row>
    <row r="307" s="13" customFormat="1">
      <c r="A307" s="13"/>
      <c r="B307" s="224"/>
      <c r="C307" s="225"/>
      <c r="D307" s="226" t="s">
        <v>145</v>
      </c>
      <c r="E307" s="227" t="s">
        <v>19</v>
      </c>
      <c r="F307" s="228" t="s">
        <v>151</v>
      </c>
      <c r="G307" s="225"/>
      <c r="H307" s="227" t="s">
        <v>19</v>
      </c>
      <c r="I307" s="229"/>
      <c r="J307" s="225"/>
      <c r="K307" s="225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145</v>
      </c>
      <c r="AU307" s="234" t="s">
        <v>84</v>
      </c>
      <c r="AV307" s="13" t="s">
        <v>81</v>
      </c>
      <c r="AW307" s="13" t="s">
        <v>34</v>
      </c>
      <c r="AX307" s="13" t="s">
        <v>73</v>
      </c>
      <c r="AY307" s="234" t="s">
        <v>134</v>
      </c>
    </row>
    <row r="308" s="14" customFormat="1">
      <c r="A308" s="14"/>
      <c r="B308" s="235"/>
      <c r="C308" s="236"/>
      <c r="D308" s="226" t="s">
        <v>145</v>
      </c>
      <c r="E308" s="237" t="s">
        <v>19</v>
      </c>
      <c r="F308" s="238" t="s">
        <v>361</v>
      </c>
      <c r="G308" s="236"/>
      <c r="H308" s="239">
        <v>0.64000000000000001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5" t="s">
        <v>145</v>
      </c>
      <c r="AU308" s="245" t="s">
        <v>84</v>
      </c>
      <c r="AV308" s="14" t="s">
        <v>84</v>
      </c>
      <c r="AW308" s="14" t="s">
        <v>34</v>
      </c>
      <c r="AX308" s="14" t="s">
        <v>73</v>
      </c>
      <c r="AY308" s="245" t="s">
        <v>134</v>
      </c>
    </row>
    <row r="309" s="15" customFormat="1">
      <c r="A309" s="15"/>
      <c r="B309" s="246"/>
      <c r="C309" s="247"/>
      <c r="D309" s="226" t="s">
        <v>145</v>
      </c>
      <c r="E309" s="248" t="s">
        <v>19</v>
      </c>
      <c r="F309" s="249" t="s">
        <v>153</v>
      </c>
      <c r="G309" s="247"/>
      <c r="H309" s="250">
        <v>15.199999999999999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6" t="s">
        <v>145</v>
      </c>
      <c r="AU309" s="256" t="s">
        <v>84</v>
      </c>
      <c r="AV309" s="15" t="s">
        <v>141</v>
      </c>
      <c r="AW309" s="15" t="s">
        <v>34</v>
      </c>
      <c r="AX309" s="15" t="s">
        <v>81</v>
      </c>
      <c r="AY309" s="256" t="s">
        <v>134</v>
      </c>
    </row>
    <row r="310" s="2" customFormat="1" ht="21.75" customHeight="1">
      <c r="A310" s="40"/>
      <c r="B310" s="41"/>
      <c r="C310" s="206" t="s">
        <v>362</v>
      </c>
      <c r="D310" s="206" t="s">
        <v>136</v>
      </c>
      <c r="E310" s="207" t="s">
        <v>363</v>
      </c>
      <c r="F310" s="208" t="s">
        <v>364</v>
      </c>
      <c r="G310" s="209" t="s">
        <v>365</v>
      </c>
      <c r="H310" s="210">
        <v>43</v>
      </c>
      <c r="I310" s="211"/>
      <c r="J310" s="212">
        <f>ROUND(I310*H310,2)</f>
        <v>0</v>
      </c>
      <c r="K310" s="208" t="s">
        <v>140</v>
      </c>
      <c r="L310" s="46"/>
      <c r="M310" s="213" t="s">
        <v>19</v>
      </c>
      <c r="N310" s="214" t="s">
        <v>44</v>
      </c>
      <c r="O310" s="86"/>
      <c r="P310" s="215">
        <f>O310*H310</f>
        <v>0</v>
      </c>
      <c r="Q310" s="215">
        <v>0.087419999999999998</v>
      </c>
      <c r="R310" s="215">
        <f>Q310*H310</f>
        <v>3.7590599999999998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141</v>
      </c>
      <c r="AT310" s="217" t="s">
        <v>136</v>
      </c>
      <c r="AU310" s="217" t="s">
        <v>84</v>
      </c>
      <c r="AY310" s="19" t="s">
        <v>134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81</v>
      </c>
      <c r="BK310" s="218">
        <f>ROUND(I310*H310,2)</f>
        <v>0</v>
      </c>
      <c r="BL310" s="19" t="s">
        <v>141</v>
      </c>
      <c r="BM310" s="217" t="s">
        <v>366</v>
      </c>
    </row>
    <row r="311" s="2" customFormat="1">
      <c r="A311" s="40"/>
      <c r="B311" s="41"/>
      <c r="C311" s="42"/>
      <c r="D311" s="219" t="s">
        <v>143</v>
      </c>
      <c r="E311" s="42"/>
      <c r="F311" s="220" t="s">
        <v>367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143</v>
      </c>
      <c r="AU311" s="19" t="s">
        <v>84</v>
      </c>
    </row>
    <row r="312" s="13" customFormat="1">
      <c r="A312" s="13"/>
      <c r="B312" s="224"/>
      <c r="C312" s="225"/>
      <c r="D312" s="226" t="s">
        <v>145</v>
      </c>
      <c r="E312" s="227" t="s">
        <v>19</v>
      </c>
      <c r="F312" s="228" t="s">
        <v>205</v>
      </c>
      <c r="G312" s="225"/>
      <c r="H312" s="227" t="s">
        <v>19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4" t="s">
        <v>145</v>
      </c>
      <c r="AU312" s="234" t="s">
        <v>84</v>
      </c>
      <c r="AV312" s="13" t="s">
        <v>81</v>
      </c>
      <c r="AW312" s="13" t="s">
        <v>34</v>
      </c>
      <c r="AX312" s="13" t="s">
        <v>73</v>
      </c>
      <c r="AY312" s="234" t="s">
        <v>134</v>
      </c>
    </row>
    <row r="313" s="13" customFormat="1">
      <c r="A313" s="13"/>
      <c r="B313" s="224"/>
      <c r="C313" s="225"/>
      <c r="D313" s="226" t="s">
        <v>145</v>
      </c>
      <c r="E313" s="227" t="s">
        <v>19</v>
      </c>
      <c r="F313" s="228" t="s">
        <v>146</v>
      </c>
      <c r="G313" s="225"/>
      <c r="H313" s="227" t="s">
        <v>19</v>
      </c>
      <c r="I313" s="229"/>
      <c r="J313" s="225"/>
      <c r="K313" s="225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145</v>
      </c>
      <c r="AU313" s="234" t="s">
        <v>84</v>
      </c>
      <c r="AV313" s="13" t="s">
        <v>81</v>
      </c>
      <c r="AW313" s="13" t="s">
        <v>34</v>
      </c>
      <c r="AX313" s="13" t="s">
        <v>73</v>
      </c>
      <c r="AY313" s="234" t="s">
        <v>134</v>
      </c>
    </row>
    <row r="314" s="14" customFormat="1">
      <c r="A314" s="14"/>
      <c r="B314" s="235"/>
      <c r="C314" s="236"/>
      <c r="D314" s="226" t="s">
        <v>145</v>
      </c>
      <c r="E314" s="237" t="s">
        <v>19</v>
      </c>
      <c r="F314" s="238" t="s">
        <v>368</v>
      </c>
      <c r="G314" s="236"/>
      <c r="H314" s="239">
        <v>38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5" t="s">
        <v>145</v>
      </c>
      <c r="AU314" s="245" t="s">
        <v>84</v>
      </c>
      <c r="AV314" s="14" t="s">
        <v>84</v>
      </c>
      <c r="AW314" s="14" t="s">
        <v>34</v>
      </c>
      <c r="AX314" s="14" t="s">
        <v>73</v>
      </c>
      <c r="AY314" s="245" t="s">
        <v>134</v>
      </c>
    </row>
    <row r="315" s="14" customFormat="1">
      <c r="A315" s="14"/>
      <c r="B315" s="235"/>
      <c r="C315" s="236"/>
      <c r="D315" s="226" t="s">
        <v>145</v>
      </c>
      <c r="E315" s="237" t="s">
        <v>19</v>
      </c>
      <c r="F315" s="238" t="s">
        <v>369</v>
      </c>
      <c r="G315" s="236"/>
      <c r="H315" s="239">
        <v>2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5" t="s">
        <v>145</v>
      </c>
      <c r="AU315" s="245" t="s">
        <v>84</v>
      </c>
      <c r="AV315" s="14" t="s">
        <v>84</v>
      </c>
      <c r="AW315" s="14" t="s">
        <v>34</v>
      </c>
      <c r="AX315" s="14" t="s">
        <v>73</v>
      </c>
      <c r="AY315" s="245" t="s">
        <v>134</v>
      </c>
    </row>
    <row r="316" s="13" customFormat="1">
      <c r="A316" s="13"/>
      <c r="B316" s="224"/>
      <c r="C316" s="225"/>
      <c r="D316" s="226" t="s">
        <v>145</v>
      </c>
      <c r="E316" s="227" t="s">
        <v>19</v>
      </c>
      <c r="F316" s="228" t="s">
        <v>151</v>
      </c>
      <c r="G316" s="225"/>
      <c r="H316" s="227" t="s">
        <v>19</v>
      </c>
      <c r="I316" s="229"/>
      <c r="J316" s="225"/>
      <c r="K316" s="225"/>
      <c r="L316" s="230"/>
      <c r="M316" s="231"/>
      <c r="N316" s="232"/>
      <c r="O316" s="232"/>
      <c r="P316" s="232"/>
      <c r="Q316" s="232"/>
      <c r="R316" s="232"/>
      <c r="S316" s="232"/>
      <c r="T316" s="23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4" t="s">
        <v>145</v>
      </c>
      <c r="AU316" s="234" t="s">
        <v>84</v>
      </c>
      <c r="AV316" s="13" t="s">
        <v>81</v>
      </c>
      <c r="AW316" s="13" t="s">
        <v>34</v>
      </c>
      <c r="AX316" s="13" t="s">
        <v>73</v>
      </c>
      <c r="AY316" s="234" t="s">
        <v>134</v>
      </c>
    </row>
    <row r="317" s="14" customFormat="1">
      <c r="A317" s="14"/>
      <c r="B317" s="235"/>
      <c r="C317" s="236"/>
      <c r="D317" s="226" t="s">
        <v>145</v>
      </c>
      <c r="E317" s="237" t="s">
        <v>19</v>
      </c>
      <c r="F317" s="238" t="s">
        <v>370</v>
      </c>
      <c r="G317" s="236"/>
      <c r="H317" s="239">
        <v>3</v>
      </c>
      <c r="I317" s="240"/>
      <c r="J317" s="236"/>
      <c r="K317" s="236"/>
      <c r="L317" s="241"/>
      <c r="M317" s="242"/>
      <c r="N317" s="243"/>
      <c r="O317" s="243"/>
      <c r="P317" s="243"/>
      <c r="Q317" s="243"/>
      <c r="R317" s="243"/>
      <c r="S317" s="243"/>
      <c r="T317" s="24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5" t="s">
        <v>145</v>
      </c>
      <c r="AU317" s="245" t="s">
        <v>84</v>
      </c>
      <c r="AV317" s="14" t="s">
        <v>84</v>
      </c>
      <c r="AW317" s="14" t="s">
        <v>34</v>
      </c>
      <c r="AX317" s="14" t="s">
        <v>73</v>
      </c>
      <c r="AY317" s="245" t="s">
        <v>134</v>
      </c>
    </row>
    <row r="318" s="15" customFormat="1">
      <c r="A318" s="15"/>
      <c r="B318" s="246"/>
      <c r="C318" s="247"/>
      <c r="D318" s="226" t="s">
        <v>145</v>
      </c>
      <c r="E318" s="248" t="s">
        <v>19</v>
      </c>
      <c r="F318" s="249" t="s">
        <v>153</v>
      </c>
      <c r="G318" s="247"/>
      <c r="H318" s="250">
        <v>43</v>
      </c>
      <c r="I318" s="251"/>
      <c r="J318" s="247"/>
      <c r="K318" s="247"/>
      <c r="L318" s="252"/>
      <c r="M318" s="253"/>
      <c r="N318" s="254"/>
      <c r="O318" s="254"/>
      <c r="P318" s="254"/>
      <c r="Q318" s="254"/>
      <c r="R318" s="254"/>
      <c r="S318" s="254"/>
      <c r="T318" s="25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6" t="s">
        <v>145</v>
      </c>
      <c r="AU318" s="256" t="s">
        <v>84</v>
      </c>
      <c r="AV318" s="15" t="s">
        <v>141</v>
      </c>
      <c r="AW318" s="15" t="s">
        <v>34</v>
      </c>
      <c r="AX318" s="15" t="s">
        <v>81</v>
      </c>
      <c r="AY318" s="256" t="s">
        <v>134</v>
      </c>
    </row>
    <row r="319" s="2" customFormat="1" ht="16.5" customHeight="1">
      <c r="A319" s="40"/>
      <c r="B319" s="41"/>
      <c r="C319" s="257" t="s">
        <v>371</v>
      </c>
      <c r="D319" s="257" t="s">
        <v>263</v>
      </c>
      <c r="E319" s="258" t="s">
        <v>372</v>
      </c>
      <c r="F319" s="259" t="s">
        <v>373</v>
      </c>
      <c r="G319" s="260" t="s">
        <v>365</v>
      </c>
      <c r="H319" s="261">
        <v>43</v>
      </c>
      <c r="I319" s="262"/>
      <c r="J319" s="263">
        <f>ROUND(I319*H319,2)</f>
        <v>0</v>
      </c>
      <c r="K319" s="259" t="s">
        <v>140</v>
      </c>
      <c r="L319" s="264"/>
      <c r="M319" s="265" t="s">
        <v>19</v>
      </c>
      <c r="N319" s="266" t="s">
        <v>44</v>
      </c>
      <c r="O319" s="86"/>
      <c r="P319" s="215">
        <f>O319*H319</f>
        <v>0</v>
      </c>
      <c r="Q319" s="215">
        <v>0.027</v>
      </c>
      <c r="R319" s="215">
        <f>Q319*H319</f>
        <v>1.161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200</v>
      </c>
      <c r="AT319" s="217" t="s">
        <v>263</v>
      </c>
      <c r="AU319" s="217" t="s">
        <v>84</v>
      </c>
      <c r="AY319" s="19" t="s">
        <v>134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81</v>
      </c>
      <c r="BK319" s="218">
        <f>ROUND(I319*H319,2)</f>
        <v>0</v>
      </c>
      <c r="BL319" s="19" t="s">
        <v>141</v>
      </c>
      <c r="BM319" s="217" t="s">
        <v>374</v>
      </c>
    </row>
    <row r="320" s="2" customFormat="1" ht="24.15" customHeight="1">
      <c r="A320" s="40"/>
      <c r="B320" s="41"/>
      <c r="C320" s="206" t="s">
        <v>375</v>
      </c>
      <c r="D320" s="206" t="s">
        <v>136</v>
      </c>
      <c r="E320" s="207" t="s">
        <v>376</v>
      </c>
      <c r="F320" s="208" t="s">
        <v>377</v>
      </c>
      <c r="G320" s="209" t="s">
        <v>365</v>
      </c>
      <c r="H320" s="210">
        <v>43</v>
      </c>
      <c r="I320" s="211"/>
      <c r="J320" s="212">
        <f>ROUND(I320*H320,2)</f>
        <v>0</v>
      </c>
      <c r="K320" s="208" t="s">
        <v>140</v>
      </c>
      <c r="L320" s="46"/>
      <c r="M320" s="213" t="s">
        <v>19</v>
      </c>
      <c r="N320" s="214" t="s">
        <v>44</v>
      </c>
      <c r="O320" s="86"/>
      <c r="P320" s="215">
        <f>O320*H320</f>
        <v>0</v>
      </c>
      <c r="Q320" s="215">
        <v>0.088319999999999996</v>
      </c>
      <c r="R320" s="215">
        <f>Q320*H320</f>
        <v>3.7977599999999998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141</v>
      </c>
      <c r="AT320" s="217" t="s">
        <v>136</v>
      </c>
      <c r="AU320" s="217" t="s">
        <v>84</v>
      </c>
      <c r="AY320" s="19" t="s">
        <v>134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81</v>
      </c>
      <c r="BK320" s="218">
        <f>ROUND(I320*H320,2)</f>
        <v>0</v>
      </c>
      <c r="BL320" s="19" t="s">
        <v>141</v>
      </c>
      <c r="BM320" s="217" t="s">
        <v>378</v>
      </c>
    </row>
    <row r="321" s="2" customFormat="1">
      <c r="A321" s="40"/>
      <c r="B321" s="41"/>
      <c r="C321" s="42"/>
      <c r="D321" s="219" t="s">
        <v>143</v>
      </c>
      <c r="E321" s="42"/>
      <c r="F321" s="220" t="s">
        <v>379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143</v>
      </c>
      <c r="AU321" s="19" t="s">
        <v>84</v>
      </c>
    </row>
    <row r="322" s="13" customFormat="1">
      <c r="A322" s="13"/>
      <c r="B322" s="224"/>
      <c r="C322" s="225"/>
      <c r="D322" s="226" t="s">
        <v>145</v>
      </c>
      <c r="E322" s="227" t="s">
        <v>19</v>
      </c>
      <c r="F322" s="228" t="s">
        <v>205</v>
      </c>
      <c r="G322" s="225"/>
      <c r="H322" s="227" t="s">
        <v>19</v>
      </c>
      <c r="I322" s="229"/>
      <c r="J322" s="225"/>
      <c r="K322" s="225"/>
      <c r="L322" s="230"/>
      <c r="M322" s="231"/>
      <c r="N322" s="232"/>
      <c r="O322" s="232"/>
      <c r="P322" s="232"/>
      <c r="Q322" s="232"/>
      <c r="R322" s="232"/>
      <c r="S322" s="232"/>
      <c r="T322" s="23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4" t="s">
        <v>145</v>
      </c>
      <c r="AU322" s="234" t="s">
        <v>84</v>
      </c>
      <c r="AV322" s="13" t="s">
        <v>81</v>
      </c>
      <c r="AW322" s="13" t="s">
        <v>34</v>
      </c>
      <c r="AX322" s="13" t="s">
        <v>73</v>
      </c>
      <c r="AY322" s="234" t="s">
        <v>134</v>
      </c>
    </row>
    <row r="323" s="13" customFormat="1">
      <c r="A323" s="13"/>
      <c r="B323" s="224"/>
      <c r="C323" s="225"/>
      <c r="D323" s="226" t="s">
        <v>145</v>
      </c>
      <c r="E323" s="227" t="s">
        <v>19</v>
      </c>
      <c r="F323" s="228" t="s">
        <v>146</v>
      </c>
      <c r="G323" s="225"/>
      <c r="H323" s="227" t="s">
        <v>19</v>
      </c>
      <c r="I323" s="229"/>
      <c r="J323" s="225"/>
      <c r="K323" s="225"/>
      <c r="L323" s="230"/>
      <c r="M323" s="231"/>
      <c r="N323" s="232"/>
      <c r="O323" s="232"/>
      <c r="P323" s="232"/>
      <c r="Q323" s="232"/>
      <c r="R323" s="232"/>
      <c r="S323" s="232"/>
      <c r="T323" s="23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4" t="s">
        <v>145</v>
      </c>
      <c r="AU323" s="234" t="s">
        <v>84</v>
      </c>
      <c r="AV323" s="13" t="s">
        <v>81</v>
      </c>
      <c r="AW323" s="13" t="s">
        <v>34</v>
      </c>
      <c r="AX323" s="13" t="s">
        <v>73</v>
      </c>
      <c r="AY323" s="234" t="s">
        <v>134</v>
      </c>
    </row>
    <row r="324" s="14" customFormat="1">
      <c r="A324" s="14"/>
      <c r="B324" s="235"/>
      <c r="C324" s="236"/>
      <c r="D324" s="226" t="s">
        <v>145</v>
      </c>
      <c r="E324" s="237" t="s">
        <v>19</v>
      </c>
      <c r="F324" s="238" t="s">
        <v>368</v>
      </c>
      <c r="G324" s="236"/>
      <c r="H324" s="239">
        <v>38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5" t="s">
        <v>145</v>
      </c>
      <c r="AU324" s="245" t="s">
        <v>84</v>
      </c>
      <c r="AV324" s="14" t="s">
        <v>84</v>
      </c>
      <c r="AW324" s="14" t="s">
        <v>34</v>
      </c>
      <c r="AX324" s="14" t="s">
        <v>73</v>
      </c>
      <c r="AY324" s="245" t="s">
        <v>134</v>
      </c>
    </row>
    <row r="325" s="14" customFormat="1">
      <c r="A325" s="14"/>
      <c r="B325" s="235"/>
      <c r="C325" s="236"/>
      <c r="D325" s="226" t="s">
        <v>145</v>
      </c>
      <c r="E325" s="237" t="s">
        <v>19</v>
      </c>
      <c r="F325" s="238" t="s">
        <v>369</v>
      </c>
      <c r="G325" s="236"/>
      <c r="H325" s="239">
        <v>2</v>
      </c>
      <c r="I325" s="240"/>
      <c r="J325" s="236"/>
      <c r="K325" s="236"/>
      <c r="L325" s="241"/>
      <c r="M325" s="242"/>
      <c r="N325" s="243"/>
      <c r="O325" s="243"/>
      <c r="P325" s="243"/>
      <c r="Q325" s="243"/>
      <c r="R325" s="243"/>
      <c r="S325" s="243"/>
      <c r="T325" s="24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5" t="s">
        <v>145</v>
      </c>
      <c r="AU325" s="245" t="s">
        <v>84</v>
      </c>
      <c r="AV325" s="14" t="s">
        <v>84</v>
      </c>
      <c r="AW325" s="14" t="s">
        <v>34</v>
      </c>
      <c r="AX325" s="14" t="s">
        <v>73</v>
      </c>
      <c r="AY325" s="245" t="s">
        <v>134</v>
      </c>
    </row>
    <row r="326" s="13" customFormat="1">
      <c r="A326" s="13"/>
      <c r="B326" s="224"/>
      <c r="C326" s="225"/>
      <c r="D326" s="226" t="s">
        <v>145</v>
      </c>
      <c r="E326" s="227" t="s">
        <v>19</v>
      </c>
      <c r="F326" s="228" t="s">
        <v>151</v>
      </c>
      <c r="G326" s="225"/>
      <c r="H326" s="227" t="s">
        <v>19</v>
      </c>
      <c r="I326" s="229"/>
      <c r="J326" s="225"/>
      <c r="K326" s="225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145</v>
      </c>
      <c r="AU326" s="234" t="s">
        <v>84</v>
      </c>
      <c r="AV326" s="13" t="s">
        <v>81</v>
      </c>
      <c r="AW326" s="13" t="s">
        <v>34</v>
      </c>
      <c r="AX326" s="13" t="s">
        <v>73</v>
      </c>
      <c r="AY326" s="234" t="s">
        <v>134</v>
      </c>
    </row>
    <row r="327" s="14" customFormat="1">
      <c r="A327" s="14"/>
      <c r="B327" s="235"/>
      <c r="C327" s="236"/>
      <c r="D327" s="226" t="s">
        <v>145</v>
      </c>
      <c r="E327" s="237" t="s">
        <v>19</v>
      </c>
      <c r="F327" s="238" t="s">
        <v>370</v>
      </c>
      <c r="G327" s="236"/>
      <c r="H327" s="239">
        <v>3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5" t="s">
        <v>145</v>
      </c>
      <c r="AU327" s="245" t="s">
        <v>84</v>
      </c>
      <c r="AV327" s="14" t="s">
        <v>84</v>
      </c>
      <c r="AW327" s="14" t="s">
        <v>34</v>
      </c>
      <c r="AX327" s="14" t="s">
        <v>73</v>
      </c>
      <c r="AY327" s="245" t="s">
        <v>134</v>
      </c>
    </row>
    <row r="328" s="15" customFormat="1">
      <c r="A328" s="15"/>
      <c r="B328" s="246"/>
      <c r="C328" s="247"/>
      <c r="D328" s="226" t="s">
        <v>145</v>
      </c>
      <c r="E328" s="248" t="s">
        <v>19</v>
      </c>
      <c r="F328" s="249" t="s">
        <v>153</v>
      </c>
      <c r="G328" s="247"/>
      <c r="H328" s="250">
        <v>43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56" t="s">
        <v>145</v>
      </c>
      <c r="AU328" s="256" t="s">
        <v>84</v>
      </c>
      <c r="AV328" s="15" t="s">
        <v>141</v>
      </c>
      <c r="AW328" s="15" t="s">
        <v>34</v>
      </c>
      <c r="AX328" s="15" t="s">
        <v>81</v>
      </c>
      <c r="AY328" s="256" t="s">
        <v>134</v>
      </c>
    </row>
    <row r="329" s="12" customFormat="1" ht="22.8" customHeight="1">
      <c r="A329" s="12"/>
      <c r="B329" s="190"/>
      <c r="C329" s="191"/>
      <c r="D329" s="192" t="s">
        <v>72</v>
      </c>
      <c r="E329" s="204" t="s">
        <v>174</v>
      </c>
      <c r="F329" s="204" t="s">
        <v>380</v>
      </c>
      <c r="G329" s="191"/>
      <c r="H329" s="191"/>
      <c r="I329" s="194"/>
      <c r="J329" s="205">
        <f>BK329</f>
        <v>0</v>
      </c>
      <c r="K329" s="191"/>
      <c r="L329" s="196"/>
      <c r="M329" s="197"/>
      <c r="N329" s="198"/>
      <c r="O329" s="198"/>
      <c r="P329" s="199">
        <f>SUM(P330:P372)</f>
        <v>0</v>
      </c>
      <c r="Q329" s="198"/>
      <c r="R329" s="199">
        <f>SUM(R330:R372)</f>
        <v>0</v>
      </c>
      <c r="S329" s="198"/>
      <c r="T329" s="200">
        <f>SUM(T330:T372)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1" t="s">
        <v>81</v>
      </c>
      <c r="AT329" s="202" t="s">
        <v>72</v>
      </c>
      <c r="AU329" s="202" t="s">
        <v>81</v>
      </c>
      <c r="AY329" s="201" t="s">
        <v>134</v>
      </c>
      <c r="BK329" s="203">
        <f>SUM(BK330:BK372)</f>
        <v>0</v>
      </c>
    </row>
    <row r="330" s="2" customFormat="1" ht="21.75" customHeight="1">
      <c r="A330" s="40"/>
      <c r="B330" s="41"/>
      <c r="C330" s="206" t="s">
        <v>381</v>
      </c>
      <c r="D330" s="206" t="s">
        <v>136</v>
      </c>
      <c r="E330" s="207" t="s">
        <v>382</v>
      </c>
      <c r="F330" s="208" t="s">
        <v>383</v>
      </c>
      <c r="G330" s="209" t="s">
        <v>139</v>
      </c>
      <c r="H330" s="210">
        <v>14820</v>
      </c>
      <c r="I330" s="211"/>
      <c r="J330" s="212">
        <f>ROUND(I330*H330,2)</f>
        <v>0</v>
      </c>
      <c r="K330" s="208" t="s">
        <v>140</v>
      </c>
      <c r="L330" s="46"/>
      <c r="M330" s="213" t="s">
        <v>19</v>
      </c>
      <c r="N330" s="214" t="s">
        <v>44</v>
      </c>
      <c r="O330" s="86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141</v>
      </c>
      <c r="AT330" s="217" t="s">
        <v>136</v>
      </c>
      <c r="AU330" s="217" t="s">
        <v>84</v>
      </c>
      <c r="AY330" s="19" t="s">
        <v>134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81</v>
      </c>
      <c r="BK330" s="218">
        <f>ROUND(I330*H330,2)</f>
        <v>0</v>
      </c>
      <c r="BL330" s="19" t="s">
        <v>141</v>
      </c>
      <c r="BM330" s="217" t="s">
        <v>384</v>
      </c>
    </row>
    <row r="331" s="2" customFormat="1">
      <c r="A331" s="40"/>
      <c r="B331" s="41"/>
      <c r="C331" s="42"/>
      <c r="D331" s="219" t="s">
        <v>143</v>
      </c>
      <c r="E331" s="42"/>
      <c r="F331" s="220" t="s">
        <v>385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143</v>
      </c>
      <c r="AU331" s="19" t="s">
        <v>84</v>
      </c>
    </row>
    <row r="332" s="13" customFormat="1">
      <c r="A332" s="13"/>
      <c r="B332" s="224"/>
      <c r="C332" s="225"/>
      <c r="D332" s="226" t="s">
        <v>145</v>
      </c>
      <c r="E332" s="227" t="s">
        <v>19</v>
      </c>
      <c r="F332" s="228" t="s">
        <v>146</v>
      </c>
      <c r="G332" s="225"/>
      <c r="H332" s="227" t="s">
        <v>19</v>
      </c>
      <c r="I332" s="229"/>
      <c r="J332" s="225"/>
      <c r="K332" s="225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145</v>
      </c>
      <c r="AU332" s="234" t="s">
        <v>84</v>
      </c>
      <c r="AV332" s="13" t="s">
        <v>81</v>
      </c>
      <c r="AW332" s="13" t="s">
        <v>34</v>
      </c>
      <c r="AX332" s="13" t="s">
        <v>73</v>
      </c>
      <c r="AY332" s="234" t="s">
        <v>134</v>
      </c>
    </row>
    <row r="333" s="13" customFormat="1">
      <c r="A333" s="13"/>
      <c r="B333" s="224"/>
      <c r="C333" s="225"/>
      <c r="D333" s="226" t="s">
        <v>145</v>
      </c>
      <c r="E333" s="227" t="s">
        <v>19</v>
      </c>
      <c r="F333" s="228" t="s">
        <v>147</v>
      </c>
      <c r="G333" s="225"/>
      <c r="H333" s="227" t="s">
        <v>19</v>
      </c>
      <c r="I333" s="229"/>
      <c r="J333" s="225"/>
      <c r="K333" s="225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145</v>
      </c>
      <c r="AU333" s="234" t="s">
        <v>84</v>
      </c>
      <c r="AV333" s="13" t="s">
        <v>81</v>
      </c>
      <c r="AW333" s="13" t="s">
        <v>34</v>
      </c>
      <c r="AX333" s="13" t="s">
        <v>73</v>
      </c>
      <c r="AY333" s="234" t="s">
        <v>134</v>
      </c>
    </row>
    <row r="334" s="14" customFormat="1">
      <c r="A334" s="14"/>
      <c r="B334" s="235"/>
      <c r="C334" s="236"/>
      <c r="D334" s="226" t="s">
        <v>145</v>
      </c>
      <c r="E334" s="237" t="s">
        <v>19</v>
      </c>
      <c r="F334" s="238" t="s">
        <v>386</v>
      </c>
      <c r="G334" s="236"/>
      <c r="H334" s="239">
        <v>12415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145</v>
      </c>
      <c r="AU334" s="245" t="s">
        <v>84</v>
      </c>
      <c r="AV334" s="14" t="s">
        <v>84</v>
      </c>
      <c r="AW334" s="14" t="s">
        <v>34</v>
      </c>
      <c r="AX334" s="14" t="s">
        <v>73</v>
      </c>
      <c r="AY334" s="245" t="s">
        <v>134</v>
      </c>
    </row>
    <row r="335" s="13" customFormat="1">
      <c r="A335" s="13"/>
      <c r="B335" s="224"/>
      <c r="C335" s="225"/>
      <c r="D335" s="226" t="s">
        <v>145</v>
      </c>
      <c r="E335" s="227" t="s">
        <v>19</v>
      </c>
      <c r="F335" s="228" t="s">
        <v>149</v>
      </c>
      <c r="G335" s="225"/>
      <c r="H335" s="227" t="s">
        <v>19</v>
      </c>
      <c r="I335" s="229"/>
      <c r="J335" s="225"/>
      <c r="K335" s="225"/>
      <c r="L335" s="230"/>
      <c r="M335" s="231"/>
      <c r="N335" s="232"/>
      <c r="O335" s="232"/>
      <c r="P335" s="232"/>
      <c r="Q335" s="232"/>
      <c r="R335" s="232"/>
      <c r="S335" s="232"/>
      <c r="T335" s="23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4" t="s">
        <v>145</v>
      </c>
      <c r="AU335" s="234" t="s">
        <v>84</v>
      </c>
      <c r="AV335" s="13" t="s">
        <v>81</v>
      </c>
      <c r="AW335" s="13" t="s">
        <v>34</v>
      </c>
      <c r="AX335" s="13" t="s">
        <v>73</v>
      </c>
      <c r="AY335" s="234" t="s">
        <v>134</v>
      </c>
    </row>
    <row r="336" s="14" customFormat="1">
      <c r="A336" s="14"/>
      <c r="B336" s="235"/>
      <c r="C336" s="236"/>
      <c r="D336" s="226" t="s">
        <v>145</v>
      </c>
      <c r="E336" s="237" t="s">
        <v>19</v>
      </c>
      <c r="F336" s="238" t="s">
        <v>387</v>
      </c>
      <c r="G336" s="236"/>
      <c r="H336" s="239">
        <v>1095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5" t="s">
        <v>145</v>
      </c>
      <c r="AU336" s="245" t="s">
        <v>84</v>
      </c>
      <c r="AV336" s="14" t="s">
        <v>84</v>
      </c>
      <c r="AW336" s="14" t="s">
        <v>34</v>
      </c>
      <c r="AX336" s="14" t="s">
        <v>73</v>
      </c>
      <c r="AY336" s="245" t="s">
        <v>134</v>
      </c>
    </row>
    <row r="337" s="13" customFormat="1">
      <c r="A337" s="13"/>
      <c r="B337" s="224"/>
      <c r="C337" s="225"/>
      <c r="D337" s="226" t="s">
        <v>145</v>
      </c>
      <c r="E337" s="227" t="s">
        <v>19</v>
      </c>
      <c r="F337" s="228" t="s">
        <v>388</v>
      </c>
      <c r="G337" s="225"/>
      <c r="H337" s="227" t="s">
        <v>19</v>
      </c>
      <c r="I337" s="229"/>
      <c r="J337" s="225"/>
      <c r="K337" s="225"/>
      <c r="L337" s="230"/>
      <c r="M337" s="231"/>
      <c r="N337" s="232"/>
      <c r="O337" s="232"/>
      <c r="P337" s="232"/>
      <c r="Q337" s="232"/>
      <c r="R337" s="232"/>
      <c r="S337" s="232"/>
      <c r="T337" s="23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4" t="s">
        <v>145</v>
      </c>
      <c r="AU337" s="234" t="s">
        <v>84</v>
      </c>
      <c r="AV337" s="13" t="s">
        <v>81</v>
      </c>
      <c r="AW337" s="13" t="s">
        <v>34</v>
      </c>
      <c r="AX337" s="13" t="s">
        <v>73</v>
      </c>
      <c r="AY337" s="234" t="s">
        <v>134</v>
      </c>
    </row>
    <row r="338" s="13" customFormat="1">
      <c r="A338" s="13"/>
      <c r="B338" s="224"/>
      <c r="C338" s="225"/>
      <c r="D338" s="226" t="s">
        <v>145</v>
      </c>
      <c r="E338" s="227" t="s">
        <v>19</v>
      </c>
      <c r="F338" s="228" t="s">
        <v>147</v>
      </c>
      <c r="G338" s="225"/>
      <c r="H338" s="227" t="s">
        <v>19</v>
      </c>
      <c r="I338" s="229"/>
      <c r="J338" s="225"/>
      <c r="K338" s="225"/>
      <c r="L338" s="230"/>
      <c r="M338" s="231"/>
      <c r="N338" s="232"/>
      <c r="O338" s="232"/>
      <c r="P338" s="232"/>
      <c r="Q338" s="232"/>
      <c r="R338" s="232"/>
      <c r="S338" s="232"/>
      <c r="T338" s="23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4" t="s">
        <v>145</v>
      </c>
      <c r="AU338" s="234" t="s">
        <v>84</v>
      </c>
      <c r="AV338" s="13" t="s">
        <v>81</v>
      </c>
      <c r="AW338" s="13" t="s">
        <v>34</v>
      </c>
      <c r="AX338" s="13" t="s">
        <v>73</v>
      </c>
      <c r="AY338" s="234" t="s">
        <v>134</v>
      </c>
    </row>
    <row r="339" s="14" customFormat="1">
      <c r="A339" s="14"/>
      <c r="B339" s="235"/>
      <c r="C339" s="236"/>
      <c r="D339" s="226" t="s">
        <v>145</v>
      </c>
      <c r="E339" s="237" t="s">
        <v>19</v>
      </c>
      <c r="F339" s="238" t="s">
        <v>389</v>
      </c>
      <c r="G339" s="236"/>
      <c r="H339" s="239">
        <v>1310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5" t="s">
        <v>145</v>
      </c>
      <c r="AU339" s="245" t="s">
        <v>84</v>
      </c>
      <c r="AV339" s="14" t="s">
        <v>84</v>
      </c>
      <c r="AW339" s="14" t="s">
        <v>34</v>
      </c>
      <c r="AX339" s="14" t="s">
        <v>73</v>
      </c>
      <c r="AY339" s="245" t="s">
        <v>134</v>
      </c>
    </row>
    <row r="340" s="15" customFormat="1">
      <c r="A340" s="15"/>
      <c r="B340" s="246"/>
      <c r="C340" s="247"/>
      <c r="D340" s="226" t="s">
        <v>145</v>
      </c>
      <c r="E340" s="248" t="s">
        <v>19</v>
      </c>
      <c r="F340" s="249" t="s">
        <v>153</v>
      </c>
      <c r="G340" s="247"/>
      <c r="H340" s="250">
        <v>14820</v>
      </c>
      <c r="I340" s="251"/>
      <c r="J340" s="247"/>
      <c r="K340" s="247"/>
      <c r="L340" s="252"/>
      <c r="M340" s="253"/>
      <c r="N340" s="254"/>
      <c r="O340" s="254"/>
      <c r="P340" s="254"/>
      <c r="Q340" s="254"/>
      <c r="R340" s="254"/>
      <c r="S340" s="254"/>
      <c r="T340" s="25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56" t="s">
        <v>145</v>
      </c>
      <c r="AU340" s="256" t="s">
        <v>84</v>
      </c>
      <c r="AV340" s="15" t="s">
        <v>141</v>
      </c>
      <c r="AW340" s="15" t="s">
        <v>34</v>
      </c>
      <c r="AX340" s="15" t="s">
        <v>81</v>
      </c>
      <c r="AY340" s="256" t="s">
        <v>134</v>
      </c>
    </row>
    <row r="341" s="2" customFormat="1" ht="24.15" customHeight="1">
      <c r="A341" s="40"/>
      <c r="B341" s="41"/>
      <c r="C341" s="206" t="s">
        <v>390</v>
      </c>
      <c r="D341" s="206" t="s">
        <v>136</v>
      </c>
      <c r="E341" s="207" t="s">
        <v>391</v>
      </c>
      <c r="F341" s="208" t="s">
        <v>392</v>
      </c>
      <c r="G341" s="209" t="s">
        <v>139</v>
      </c>
      <c r="H341" s="210">
        <v>7100</v>
      </c>
      <c r="I341" s="211"/>
      <c r="J341" s="212">
        <f>ROUND(I341*H341,2)</f>
        <v>0</v>
      </c>
      <c r="K341" s="208" t="s">
        <v>140</v>
      </c>
      <c r="L341" s="46"/>
      <c r="M341" s="213" t="s">
        <v>19</v>
      </c>
      <c r="N341" s="214" t="s">
        <v>44</v>
      </c>
      <c r="O341" s="86"/>
      <c r="P341" s="215">
        <f>O341*H341</f>
        <v>0</v>
      </c>
      <c r="Q341" s="215">
        <v>0</v>
      </c>
      <c r="R341" s="215">
        <f>Q341*H341</f>
        <v>0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141</v>
      </c>
      <c r="AT341" s="217" t="s">
        <v>136</v>
      </c>
      <c r="AU341" s="217" t="s">
        <v>84</v>
      </c>
      <c r="AY341" s="19" t="s">
        <v>134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81</v>
      </c>
      <c r="BK341" s="218">
        <f>ROUND(I341*H341,2)</f>
        <v>0</v>
      </c>
      <c r="BL341" s="19" t="s">
        <v>141</v>
      </c>
      <c r="BM341" s="217" t="s">
        <v>393</v>
      </c>
    </row>
    <row r="342" s="2" customFormat="1">
      <c r="A342" s="40"/>
      <c r="B342" s="41"/>
      <c r="C342" s="42"/>
      <c r="D342" s="219" t="s">
        <v>143</v>
      </c>
      <c r="E342" s="42"/>
      <c r="F342" s="220" t="s">
        <v>394</v>
      </c>
      <c r="G342" s="42"/>
      <c r="H342" s="42"/>
      <c r="I342" s="221"/>
      <c r="J342" s="42"/>
      <c r="K342" s="42"/>
      <c r="L342" s="46"/>
      <c r="M342" s="222"/>
      <c r="N342" s="22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143</v>
      </c>
      <c r="AU342" s="19" t="s">
        <v>84</v>
      </c>
    </row>
    <row r="343" s="13" customFormat="1">
      <c r="A343" s="13"/>
      <c r="B343" s="224"/>
      <c r="C343" s="225"/>
      <c r="D343" s="226" t="s">
        <v>145</v>
      </c>
      <c r="E343" s="227" t="s">
        <v>19</v>
      </c>
      <c r="F343" s="228" t="s">
        <v>146</v>
      </c>
      <c r="G343" s="225"/>
      <c r="H343" s="227" t="s">
        <v>19</v>
      </c>
      <c r="I343" s="229"/>
      <c r="J343" s="225"/>
      <c r="K343" s="225"/>
      <c r="L343" s="230"/>
      <c r="M343" s="231"/>
      <c r="N343" s="232"/>
      <c r="O343" s="232"/>
      <c r="P343" s="232"/>
      <c r="Q343" s="232"/>
      <c r="R343" s="232"/>
      <c r="S343" s="232"/>
      <c r="T343" s="23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4" t="s">
        <v>145</v>
      </c>
      <c r="AU343" s="234" t="s">
        <v>84</v>
      </c>
      <c r="AV343" s="13" t="s">
        <v>81</v>
      </c>
      <c r="AW343" s="13" t="s">
        <v>34</v>
      </c>
      <c r="AX343" s="13" t="s">
        <v>73</v>
      </c>
      <c r="AY343" s="234" t="s">
        <v>134</v>
      </c>
    </row>
    <row r="344" s="13" customFormat="1">
      <c r="A344" s="13"/>
      <c r="B344" s="224"/>
      <c r="C344" s="225"/>
      <c r="D344" s="226" t="s">
        <v>145</v>
      </c>
      <c r="E344" s="227" t="s">
        <v>19</v>
      </c>
      <c r="F344" s="228" t="s">
        <v>147</v>
      </c>
      <c r="G344" s="225"/>
      <c r="H344" s="227" t="s">
        <v>19</v>
      </c>
      <c r="I344" s="229"/>
      <c r="J344" s="225"/>
      <c r="K344" s="225"/>
      <c r="L344" s="230"/>
      <c r="M344" s="231"/>
      <c r="N344" s="232"/>
      <c r="O344" s="232"/>
      <c r="P344" s="232"/>
      <c r="Q344" s="232"/>
      <c r="R344" s="232"/>
      <c r="S344" s="232"/>
      <c r="T344" s="23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4" t="s">
        <v>145</v>
      </c>
      <c r="AU344" s="234" t="s">
        <v>84</v>
      </c>
      <c r="AV344" s="13" t="s">
        <v>81</v>
      </c>
      <c r="AW344" s="13" t="s">
        <v>34</v>
      </c>
      <c r="AX344" s="13" t="s">
        <v>73</v>
      </c>
      <c r="AY344" s="234" t="s">
        <v>134</v>
      </c>
    </row>
    <row r="345" s="14" customFormat="1">
      <c r="A345" s="14"/>
      <c r="B345" s="235"/>
      <c r="C345" s="236"/>
      <c r="D345" s="226" t="s">
        <v>145</v>
      </c>
      <c r="E345" s="237" t="s">
        <v>19</v>
      </c>
      <c r="F345" s="238" t="s">
        <v>395</v>
      </c>
      <c r="G345" s="236"/>
      <c r="H345" s="239">
        <v>5945</v>
      </c>
      <c r="I345" s="240"/>
      <c r="J345" s="236"/>
      <c r="K345" s="236"/>
      <c r="L345" s="241"/>
      <c r="M345" s="242"/>
      <c r="N345" s="243"/>
      <c r="O345" s="243"/>
      <c r="P345" s="243"/>
      <c r="Q345" s="243"/>
      <c r="R345" s="243"/>
      <c r="S345" s="243"/>
      <c r="T345" s="24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5" t="s">
        <v>145</v>
      </c>
      <c r="AU345" s="245" t="s">
        <v>84</v>
      </c>
      <c r="AV345" s="14" t="s">
        <v>84</v>
      </c>
      <c r="AW345" s="14" t="s">
        <v>34</v>
      </c>
      <c r="AX345" s="14" t="s">
        <v>73</v>
      </c>
      <c r="AY345" s="245" t="s">
        <v>134</v>
      </c>
    </row>
    <row r="346" s="13" customFormat="1">
      <c r="A346" s="13"/>
      <c r="B346" s="224"/>
      <c r="C346" s="225"/>
      <c r="D346" s="226" t="s">
        <v>145</v>
      </c>
      <c r="E346" s="227" t="s">
        <v>19</v>
      </c>
      <c r="F346" s="228" t="s">
        <v>149</v>
      </c>
      <c r="G346" s="225"/>
      <c r="H346" s="227" t="s">
        <v>19</v>
      </c>
      <c r="I346" s="229"/>
      <c r="J346" s="225"/>
      <c r="K346" s="225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145</v>
      </c>
      <c r="AU346" s="234" t="s">
        <v>84</v>
      </c>
      <c r="AV346" s="13" t="s">
        <v>81</v>
      </c>
      <c r="AW346" s="13" t="s">
        <v>34</v>
      </c>
      <c r="AX346" s="13" t="s">
        <v>73</v>
      </c>
      <c r="AY346" s="234" t="s">
        <v>134</v>
      </c>
    </row>
    <row r="347" s="14" customFormat="1">
      <c r="A347" s="14"/>
      <c r="B347" s="235"/>
      <c r="C347" s="236"/>
      <c r="D347" s="226" t="s">
        <v>145</v>
      </c>
      <c r="E347" s="237" t="s">
        <v>19</v>
      </c>
      <c r="F347" s="238" t="s">
        <v>396</v>
      </c>
      <c r="G347" s="236"/>
      <c r="H347" s="239">
        <v>525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145</v>
      </c>
      <c r="AU347" s="245" t="s">
        <v>84</v>
      </c>
      <c r="AV347" s="14" t="s">
        <v>84</v>
      </c>
      <c r="AW347" s="14" t="s">
        <v>34</v>
      </c>
      <c r="AX347" s="14" t="s">
        <v>73</v>
      </c>
      <c r="AY347" s="245" t="s">
        <v>134</v>
      </c>
    </row>
    <row r="348" s="13" customFormat="1">
      <c r="A348" s="13"/>
      <c r="B348" s="224"/>
      <c r="C348" s="225"/>
      <c r="D348" s="226" t="s">
        <v>145</v>
      </c>
      <c r="E348" s="227" t="s">
        <v>19</v>
      </c>
      <c r="F348" s="228" t="s">
        <v>151</v>
      </c>
      <c r="G348" s="225"/>
      <c r="H348" s="227" t="s">
        <v>19</v>
      </c>
      <c r="I348" s="229"/>
      <c r="J348" s="225"/>
      <c r="K348" s="225"/>
      <c r="L348" s="230"/>
      <c r="M348" s="231"/>
      <c r="N348" s="232"/>
      <c r="O348" s="232"/>
      <c r="P348" s="232"/>
      <c r="Q348" s="232"/>
      <c r="R348" s="232"/>
      <c r="S348" s="232"/>
      <c r="T348" s="23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4" t="s">
        <v>145</v>
      </c>
      <c r="AU348" s="234" t="s">
        <v>84</v>
      </c>
      <c r="AV348" s="13" t="s">
        <v>81</v>
      </c>
      <c r="AW348" s="13" t="s">
        <v>34</v>
      </c>
      <c r="AX348" s="13" t="s">
        <v>73</v>
      </c>
      <c r="AY348" s="234" t="s">
        <v>134</v>
      </c>
    </row>
    <row r="349" s="13" customFormat="1">
      <c r="A349" s="13"/>
      <c r="B349" s="224"/>
      <c r="C349" s="225"/>
      <c r="D349" s="226" t="s">
        <v>145</v>
      </c>
      <c r="E349" s="227" t="s">
        <v>19</v>
      </c>
      <c r="F349" s="228" t="s">
        <v>147</v>
      </c>
      <c r="G349" s="225"/>
      <c r="H349" s="227" t="s">
        <v>19</v>
      </c>
      <c r="I349" s="229"/>
      <c r="J349" s="225"/>
      <c r="K349" s="225"/>
      <c r="L349" s="230"/>
      <c r="M349" s="231"/>
      <c r="N349" s="232"/>
      <c r="O349" s="232"/>
      <c r="P349" s="232"/>
      <c r="Q349" s="232"/>
      <c r="R349" s="232"/>
      <c r="S349" s="232"/>
      <c r="T349" s="23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4" t="s">
        <v>145</v>
      </c>
      <c r="AU349" s="234" t="s">
        <v>84</v>
      </c>
      <c r="AV349" s="13" t="s">
        <v>81</v>
      </c>
      <c r="AW349" s="13" t="s">
        <v>34</v>
      </c>
      <c r="AX349" s="13" t="s">
        <v>73</v>
      </c>
      <c r="AY349" s="234" t="s">
        <v>134</v>
      </c>
    </row>
    <row r="350" s="14" customFormat="1">
      <c r="A350" s="14"/>
      <c r="B350" s="235"/>
      <c r="C350" s="236"/>
      <c r="D350" s="226" t="s">
        <v>145</v>
      </c>
      <c r="E350" s="237" t="s">
        <v>19</v>
      </c>
      <c r="F350" s="238" t="s">
        <v>397</v>
      </c>
      <c r="G350" s="236"/>
      <c r="H350" s="239">
        <v>630</v>
      </c>
      <c r="I350" s="240"/>
      <c r="J350" s="236"/>
      <c r="K350" s="236"/>
      <c r="L350" s="241"/>
      <c r="M350" s="242"/>
      <c r="N350" s="243"/>
      <c r="O350" s="243"/>
      <c r="P350" s="243"/>
      <c r="Q350" s="243"/>
      <c r="R350" s="243"/>
      <c r="S350" s="243"/>
      <c r="T350" s="24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5" t="s">
        <v>145</v>
      </c>
      <c r="AU350" s="245" t="s">
        <v>84</v>
      </c>
      <c r="AV350" s="14" t="s">
        <v>84</v>
      </c>
      <c r="AW350" s="14" t="s">
        <v>34</v>
      </c>
      <c r="AX350" s="14" t="s">
        <v>73</v>
      </c>
      <c r="AY350" s="245" t="s">
        <v>134</v>
      </c>
    </row>
    <row r="351" s="15" customFormat="1">
      <c r="A351" s="15"/>
      <c r="B351" s="246"/>
      <c r="C351" s="247"/>
      <c r="D351" s="226" t="s">
        <v>145</v>
      </c>
      <c r="E351" s="248" t="s">
        <v>19</v>
      </c>
      <c r="F351" s="249" t="s">
        <v>153</v>
      </c>
      <c r="G351" s="247"/>
      <c r="H351" s="250">
        <v>7100</v>
      </c>
      <c r="I351" s="251"/>
      <c r="J351" s="247"/>
      <c r="K351" s="247"/>
      <c r="L351" s="252"/>
      <c r="M351" s="253"/>
      <c r="N351" s="254"/>
      <c r="O351" s="254"/>
      <c r="P351" s="254"/>
      <c r="Q351" s="254"/>
      <c r="R351" s="254"/>
      <c r="S351" s="254"/>
      <c r="T351" s="25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6" t="s">
        <v>145</v>
      </c>
      <c r="AU351" s="256" t="s">
        <v>84</v>
      </c>
      <c r="AV351" s="15" t="s">
        <v>141</v>
      </c>
      <c r="AW351" s="15" t="s">
        <v>34</v>
      </c>
      <c r="AX351" s="15" t="s">
        <v>81</v>
      </c>
      <c r="AY351" s="256" t="s">
        <v>134</v>
      </c>
    </row>
    <row r="352" s="2" customFormat="1" ht="16.5" customHeight="1">
      <c r="A352" s="40"/>
      <c r="B352" s="41"/>
      <c r="C352" s="206" t="s">
        <v>398</v>
      </c>
      <c r="D352" s="206" t="s">
        <v>136</v>
      </c>
      <c r="E352" s="207" t="s">
        <v>399</v>
      </c>
      <c r="F352" s="208" t="s">
        <v>400</v>
      </c>
      <c r="G352" s="209" t="s">
        <v>139</v>
      </c>
      <c r="H352" s="210">
        <v>7100</v>
      </c>
      <c r="I352" s="211"/>
      <c r="J352" s="212">
        <f>ROUND(I352*H352,2)</f>
        <v>0</v>
      </c>
      <c r="K352" s="208" t="s">
        <v>140</v>
      </c>
      <c r="L352" s="46"/>
      <c r="M352" s="213" t="s">
        <v>19</v>
      </c>
      <c r="N352" s="214" t="s">
        <v>44</v>
      </c>
      <c r="O352" s="86"/>
      <c r="P352" s="215">
        <f>O352*H352</f>
        <v>0</v>
      </c>
      <c r="Q352" s="215">
        <v>0</v>
      </c>
      <c r="R352" s="215">
        <f>Q352*H352</f>
        <v>0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141</v>
      </c>
      <c r="AT352" s="217" t="s">
        <v>136</v>
      </c>
      <c r="AU352" s="217" t="s">
        <v>84</v>
      </c>
      <c r="AY352" s="19" t="s">
        <v>134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81</v>
      </c>
      <c r="BK352" s="218">
        <f>ROUND(I352*H352,2)</f>
        <v>0</v>
      </c>
      <c r="BL352" s="19" t="s">
        <v>141</v>
      </c>
      <c r="BM352" s="217" t="s">
        <v>401</v>
      </c>
    </row>
    <row r="353" s="2" customFormat="1">
      <c r="A353" s="40"/>
      <c r="B353" s="41"/>
      <c r="C353" s="42"/>
      <c r="D353" s="219" t="s">
        <v>143</v>
      </c>
      <c r="E353" s="42"/>
      <c r="F353" s="220" t="s">
        <v>402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143</v>
      </c>
      <c r="AU353" s="19" t="s">
        <v>84</v>
      </c>
    </row>
    <row r="354" s="13" customFormat="1">
      <c r="A354" s="13"/>
      <c r="B354" s="224"/>
      <c r="C354" s="225"/>
      <c r="D354" s="226" t="s">
        <v>145</v>
      </c>
      <c r="E354" s="227" t="s">
        <v>19</v>
      </c>
      <c r="F354" s="228" t="s">
        <v>146</v>
      </c>
      <c r="G354" s="225"/>
      <c r="H354" s="227" t="s">
        <v>19</v>
      </c>
      <c r="I354" s="229"/>
      <c r="J354" s="225"/>
      <c r="K354" s="225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145</v>
      </c>
      <c r="AU354" s="234" t="s">
        <v>84</v>
      </c>
      <c r="AV354" s="13" t="s">
        <v>81</v>
      </c>
      <c r="AW354" s="13" t="s">
        <v>34</v>
      </c>
      <c r="AX354" s="13" t="s">
        <v>73</v>
      </c>
      <c r="AY354" s="234" t="s">
        <v>134</v>
      </c>
    </row>
    <row r="355" s="13" customFormat="1">
      <c r="A355" s="13"/>
      <c r="B355" s="224"/>
      <c r="C355" s="225"/>
      <c r="D355" s="226" t="s">
        <v>145</v>
      </c>
      <c r="E355" s="227" t="s">
        <v>19</v>
      </c>
      <c r="F355" s="228" t="s">
        <v>147</v>
      </c>
      <c r="G355" s="225"/>
      <c r="H355" s="227" t="s">
        <v>19</v>
      </c>
      <c r="I355" s="229"/>
      <c r="J355" s="225"/>
      <c r="K355" s="225"/>
      <c r="L355" s="230"/>
      <c r="M355" s="231"/>
      <c r="N355" s="232"/>
      <c r="O355" s="232"/>
      <c r="P355" s="232"/>
      <c r="Q355" s="232"/>
      <c r="R355" s="232"/>
      <c r="S355" s="232"/>
      <c r="T355" s="23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4" t="s">
        <v>145</v>
      </c>
      <c r="AU355" s="234" t="s">
        <v>84</v>
      </c>
      <c r="AV355" s="13" t="s">
        <v>81</v>
      </c>
      <c r="AW355" s="13" t="s">
        <v>34</v>
      </c>
      <c r="AX355" s="13" t="s">
        <v>73</v>
      </c>
      <c r="AY355" s="234" t="s">
        <v>134</v>
      </c>
    </row>
    <row r="356" s="14" customFormat="1">
      <c r="A356" s="14"/>
      <c r="B356" s="235"/>
      <c r="C356" s="236"/>
      <c r="D356" s="226" t="s">
        <v>145</v>
      </c>
      <c r="E356" s="237" t="s">
        <v>19</v>
      </c>
      <c r="F356" s="238" t="s">
        <v>403</v>
      </c>
      <c r="G356" s="236"/>
      <c r="H356" s="239">
        <v>5945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5" t="s">
        <v>145</v>
      </c>
      <c r="AU356" s="245" t="s">
        <v>84</v>
      </c>
      <c r="AV356" s="14" t="s">
        <v>84</v>
      </c>
      <c r="AW356" s="14" t="s">
        <v>34</v>
      </c>
      <c r="AX356" s="14" t="s">
        <v>73</v>
      </c>
      <c r="AY356" s="245" t="s">
        <v>134</v>
      </c>
    </row>
    <row r="357" s="13" customFormat="1">
      <c r="A357" s="13"/>
      <c r="B357" s="224"/>
      <c r="C357" s="225"/>
      <c r="D357" s="226" t="s">
        <v>145</v>
      </c>
      <c r="E357" s="227" t="s">
        <v>19</v>
      </c>
      <c r="F357" s="228" t="s">
        <v>149</v>
      </c>
      <c r="G357" s="225"/>
      <c r="H357" s="227" t="s">
        <v>19</v>
      </c>
      <c r="I357" s="229"/>
      <c r="J357" s="225"/>
      <c r="K357" s="225"/>
      <c r="L357" s="230"/>
      <c r="M357" s="231"/>
      <c r="N357" s="232"/>
      <c r="O357" s="232"/>
      <c r="P357" s="232"/>
      <c r="Q357" s="232"/>
      <c r="R357" s="232"/>
      <c r="S357" s="232"/>
      <c r="T357" s="23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4" t="s">
        <v>145</v>
      </c>
      <c r="AU357" s="234" t="s">
        <v>84</v>
      </c>
      <c r="AV357" s="13" t="s">
        <v>81</v>
      </c>
      <c r="AW357" s="13" t="s">
        <v>34</v>
      </c>
      <c r="AX357" s="13" t="s">
        <v>73</v>
      </c>
      <c r="AY357" s="234" t="s">
        <v>134</v>
      </c>
    </row>
    <row r="358" s="14" customFormat="1">
      <c r="A358" s="14"/>
      <c r="B358" s="235"/>
      <c r="C358" s="236"/>
      <c r="D358" s="226" t="s">
        <v>145</v>
      </c>
      <c r="E358" s="237" t="s">
        <v>19</v>
      </c>
      <c r="F358" s="238" t="s">
        <v>396</v>
      </c>
      <c r="G358" s="236"/>
      <c r="H358" s="239">
        <v>525</v>
      </c>
      <c r="I358" s="240"/>
      <c r="J358" s="236"/>
      <c r="K358" s="236"/>
      <c r="L358" s="241"/>
      <c r="M358" s="242"/>
      <c r="N358" s="243"/>
      <c r="O358" s="243"/>
      <c r="P358" s="243"/>
      <c r="Q358" s="243"/>
      <c r="R358" s="243"/>
      <c r="S358" s="243"/>
      <c r="T358" s="24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5" t="s">
        <v>145</v>
      </c>
      <c r="AU358" s="245" t="s">
        <v>84</v>
      </c>
      <c r="AV358" s="14" t="s">
        <v>84</v>
      </c>
      <c r="AW358" s="14" t="s">
        <v>34</v>
      </c>
      <c r="AX358" s="14" t="s">
        <v>73</v>
      </c>
      <c r="AY358" s="245" t="s">
        <v>134</v>
      </c>
    </row>
    <row r="359" s="13" customFormat="1">
      <c r="A359" s="13"/>
      <c r="B359" s="224"/>
      <c r="C359" s="225"/>
      <c r="D359" s="226" t="s">
        <v>145</v>
      </c>
      <c r="E359" s="227" t="s">
        <v>19</v>
      </c>
      <c r="F359" s="228" t="s">
        <v>151</v>
      </c>
      <c r="G359" s="225"/>
      <c r="H359" s="227" t="s">
        <v>19</v>
      </c>
      <c r="I359" s="229"/>
      <c r="J359" s="225"/>
      <c r="K359" s="225"/>
      <c r="L359" s="230"/>
      <c r="M359" s="231"/>
      <c r="N359" s="232"/>
      <c r="O359" s="232"/>
      <c r="P359" s="232"/>
      <c r="Q359" s="232"/>
      <c r="R359" s="232"/>
      <c r="S359" s="232"/>
      <c r="T359" s="23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4" t="s">
        <v>145</v>
      </c>
      <c r="AU359" s="234" t="s">
        <v>84</v>
      </c>
      <c r="AV359" s="13" t="s">
        <v>81</v>
      </c>
      <c r="AW359" s="13" t="s">
        <v>34</v>
      </c>
      <c r="AX359" s="13" t="s">
        <v>73</v>
      </c>
      <c r="AY359" s="234" t="s">
        <v>134</v>
      </c>
    </row>
    <row r="360" s="14" customFormat="1">
      <c r="A360" s="14"/>
      <c r="B360" s="235"/>
      <c r="C360" s="236"/>
      <c r="D360" s="226" t="s">
        <v>145</v>
      </c>
      <c r="E360" s="237" t="s">
        <v>19</v>
      </c>
      <c r="F360" s="238" t="s">
        <v>397</v>
      </c>
      <c r="G360" s="236"/>
      <c r="H360" s="239">
        <v>630</v>
      </c>
      <c r="I360" s="240"/>
      <c r="J360" s="236"/>
      <c r="K360" s="236"/>
      <c r="L360" s="241"/>
      <c r="M360" s="242"/>
      <c r="N360" s="243"/>
      <c r="O360" s="243"/>
      <c r="P360" s="243"/>
      <c r="Q360" s="243"/>
      <c r="R360" s="243"/>
      <c r="S360" s="243"/>
      <c r="T360" s="24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5" t="s">
        <v>145</v>
      </c>
      <c r="AU360" s="245" t="s">
        <v>84</v>
      </c>
      <c r="AV360" s="14" t="s">
        <v>84</v>
      </c>
      <c r="AW360" s="14" t="s">
        <v>34</v>
      </c>
      <c r="AX360" s="14" t="s">
        <v>73</v>
      </c>
      <c r="AY360" s="245" t="s">
        <v>134</v>
      </c>
    </row>
    <row r="361" s="15" customFormat="1">
      <c r="A361" s="15"/>
      <c r="B361" s="246"/>
      <c r="C361" s="247"/>
      <c r="D361" s="226" t="s">
        <v>145</v>
      </c>
      <c r="E361" s="248" t="s">
        <v>19</v>
      </c>
      <c r="F361" s="249" t="s">
        <v>153</v>
      </c>
      <c r="G361" s="247"/>
      <c r="H361" s="250">
        <v>7100</v>
      </c>
      <c r="I361" s="251"/>
      <c r="J361" s="247"/>
      <c r="K361" s="247"/>
      <c r="L361" s="252"/>
      <c r="M361" s="253"/>
      <c r="N361" s="254"/>
      <c r="O361" s="254"/>
      <c r="P361" s="254"/>
      <c r="Q361" s="254"/>
      <c r="R361" s="254"/>
      <c r="S361" s="254"/>
      <c r="T361" s="25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56" t="s">
        <v>145</v>
      </c>
      <c r="AU361" s="256" t="s">
        <v>84</v>
      </c>
      <c r="AV361" s="15" t="s">
        <v>141</v>
      </c>
      <c r="AW361" s="15" t="s">
        <v>34</v>
      </c>
      <c r="AX361" s="15" t="s">
        <v>81</v>
      </c>
      <c r="AY361" s="256" t="s">
        <v>134</v>
      </c>
    </row>
    <row r="362" s="2" customFormat="1" ht="24.15" customHeight="1">
      <c r="A362" s="40"/>
      <c r="B362" s="41"/>
      <c r="C362" s="206" t="s">
        <v>404</v>
      </c>
      <c r="D362" s="206" t="s">
        <v>136</v>
      </c>
      <c r="E362" s="207" t="s">
        <v>405</v>
      </c>
      <c r="F362" s="208" t="s">
        <v>406</v>
      </c>
      <c r="G362" s="209" t="s">
        <v>139</v>
      </c>
      <c r="H362" s="210">
        <v>7100</v>
      </c>
      <c r="I362" s="211"/>
      <c r="J362" s="212">
        <f>ROUND(I362*H362,2)</f>
        <v>0</v>
      </c>
      <c r="K362" s="208" t="s">
        <v>140</v>
      </c>
      <c r="L362" s="46"/>
      <c r="M362" s="213" t="s">
        <v>19</v>
      </c>
      <c r="N362" s="214" t="s">
        <v>44</v>
      </c>
      <c r="O362" s="86"/>
      <c r="P362" s="215">
        <f>O362*H362</f>
        <v>0</v>
      </c>
      <c r="Q362" s="215">
        <v>0</v>
      </c>
      <c r="R362" s="215">
        <f>Q362*H362</f>
        <v>0</v>
      </c>
      <c r="S362" s="215">
        <v>0</v>
      </c>
      <c r="T362" s="216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7" t="s">
        <v>141</v>
      </c>
      <c r="AT362" s="217" t="s">
        <v>136</v>
      </c>
      <c r="AU362" s="217" t="s">
        <v>84</v>
      </c>
      <c r="AY362" s="19" t="s">
        <v>134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19" t="s">
        <v>81</v>
      </c>
      <c r="BK362" s="218">
        <f>ROUND(I362*H362,2)</f>
        <v>0</v>
      </c>
      <c r="BL362" s="19" t="s">
        <v>141</v>
      </c>
      <c r="BM362" s="217" t="s">
        <v>407</v>
      </c>
    </row>
    <row r="363" s="2" customFormat="1">
      <c r="A363" s="40"/>
      <c r="B363" s="41"/>
      <c r="C363" s="42"/>
      <c r="D363" s="219" t="s">
        <v>143</v>
      </c>
      <c r="E363" s="42"/>
      <c r="F363" s="220" t="s">
        <v>408</v>
      </c>
      <c r="G363" s="42"/>
      <c r="H363" s="42"/>
      <c r="I363" s="221"/>
      <c r="J363" s="42"/>
      <c r="K363" s="42"/>
      <c r="L363" s="46"/>
      <c r="M363" s="222"/>
      <c r="N363" s="22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143</v>
      </c>
      <c r="AU363" s="19" t="s">
        <v>84</v>
      </c>
    </row>
    <row r="364" s="13" customFormat="1">
      <c r="A364" s="13"/>
      <c r="B364" s="224"/>
      <c r="C364" s="225"/>
      <c r="D364" s="226" t="s">
        <v>145</v>
      </c>
      <c r="E364" s="227" t="s">
        <v>19</v>
      </c>
      <c r="F364" s="228" t="s">
        <v>146</v>
      </c>
      <c r="G364" s="225"/>
      <c r="H364" s="227" t="s">
        <v>19</v>
      </c>
      <c r="I364" s="229"/>
      <c r="J364" s="225"/>
      <c r="K364" s="225"/>
      <c r="L364" s="230"/>
      <c r="M364" s="231"/>
      <c r="N364" s="232"/>
      <c r="O364" s="232"/>
      <c r="P364" s="232"/>
      <c r="Q364" s="232"/>
      <c r="R364" s="232"/>
      <c r="S364" s="232"/>
      <c r="T364" s="23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4" t="s">
        <v>145</v>
      </c>
      <c r="AU364" s="234" t="s">
        <v>84</v>
      </c>
      <c r="AV364" s="13" t="s">
        <v>81</v>
      </c>
      <c r="AW364" s="13" t="s">
        <v>34</v>
      </c>
      <c r="AX364" s="13" t="s">
        <v>73</v>
      </c>
      <c r="AY364" s="234" t="s">
        <v>134</v>
      </c>
    </row>
    <row r="365" s="13" customFormat="1">
      <c r="A365" s="13"/>
      <c r="B365" s="224"/>
      <c r="C365" s="225"/>
      <c r="D365" s="226" t="s">
        <v>145</v>
      </c>
      <c r="E365" s="227" t="s">
        <v>19</v>
      </c>
      <c r="F365" s="228" t="s">
        <v>147</v>
      </c>
      <c r="G365" s="225"/>
      <c r="H365" s="227" t="s">
        <v>19</v>
      </c>
      <c r="I365" s="229"/>
      <c r="J365" s="225"/>
      <c r="K365" s="225"/>
      <c r="L365" s="230"/>
      <c r="M365" s="231"/>
      <c r="N365" s="232"/>
      <c r="O365" s="232"/>
      <c r="P365" s="232"/>
      <c r="Q365" s="232"/>
      <c r="R365" s="232"/>
      <c r="S365" s="232"/>
      <c r="T365" s="23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4" t="s">
        <v>145</v>
      </c>
      <c r="AU365" s="234" t="s">
        <v>84</v>
      </c>
      <c r="AV365" s="13" t="s">
        <v>81</v>
      </c>
      <c r="AW365" s="13" t="s">
        <v>34</v>
      </c>
      <c r="AX365" s="13" t="s">
        <v>73</v>
      </c>
      <c r="AY365" s="234" t="s">
        <v>134</v>
      </c>
    </row>
    <row r="366" s="14" customFormat="1">
      <c r="A366" s="14"/>
      <c r="B366" s="235"/>
      <c r="C366" s="236"/>
      <c r="D366" s="226" t="s">
        <v>145</v>
      </c>
      <c r="E366" s="237" t="s">
        <v>19</v>
      </c>
      <c r="F366" s="238" t="s">
        <v>395</v>
      </c>
      <c r="G366" s="236"/>
      <c r="H366" s="239">
        <v>5945</v>
      </c>
      <c r="I366" s="240"/>
      <c r="J366" s="236"/>
      <c r="K366" s="236"/>
      <c r="L366" s="241"/>
      <c r="M366" s="242"/>
      <c r="N366" s="243"/>
      <c r="O366" s="243"/>
      <c r="P366" s="243"/>
      <c r="Q366" s="243"/>
      <c r="R366" s="243"/>
      <c r="S366" s="243"/>
      <c r="T366" s="24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5" t="s">
        <v>145</v>
      </c>
      <c r="AU366" s="245" t="s">
        <v>84</v>
      </c>
      <c r="AV366" s="14" t="s">
        <v>84</v>
      </c>
      <c r="AW366" s="14" t="s">
        <v>34</v>
      </c>
      <c r="AX366" s="14" t="s">
        <v>73</v>
      </c>
      <c r="AY366" s="245" t="s">
        <v>134</v>
      </c>
    </row>
    <row r="367" s="13" customFormat="1">
      <c r="A367" s="13"/>
      <c r="B367" s="224"/>
      <c r="C367" s="225"/>
      <c r="D367" s="226" t="s">
        <v>145</v>
      </c>
      <c r="E367" s="227" t="s">
        <v>19</v>
      </c>
      <c r="F367" s="228" t="s">
        <v>149</v>
      </c>
      <c r="G367" s="225"/>
      <c r="H367" s="227" t="s">
        <v>19</v>
      </c>
      <c r="I367" s="229"/>
      <c r="J367" s="225"/>
      <c r="K367" s="225"/>
      <c r="L367" s="230"/>
      <c r="M367" s="231"/>
      <c r="N367" s="232"/>
      <c r="O367" s="232"/>
      <c r="P367" s="232"/>
      <c r="Q367" s="232"/>
      <c r="R367" s="232"/>
      <c r="S367" s="232"/>
      <c r="T367" s="23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4" t="s">
        <v>145</v>
      </c>
      <c r="AU367" s="234" t="s">
        <v>84</v>
      </c>
      <c r="AV367" s="13" t="s">
        <v>81</v>
      </c>
      <c r="AW367" s="13" t="s">
        <v>34</v>
      </c>
      <c r="AX367" s="13" t="s">
        <v>73</v>
      </c>
      <c r="AY367" s="234" t="s">
        <v>134</v>
      </c>
    </row>
    <row r="368" s="14" customFormat="1">
      <c r="A368" s="14"/>
      <c r="B368" s="235"/>
      <c r="C368" s="236"/>
      <c r="D368" s="226" t="s">
        <v>145</v>
      </c>
      <c r="E368" s="237" t="s">
        <v>19</v>
      </c>
      <c r="F368" s="238" t="s">
        <v>396</v>
      </c>
      <c r="G368" s="236"/>
      <c r="H368" s="239">
        <v>525</v>
      </c>
      <c r="I368" s="240"/>
      <c r="J368" s="236"/>
      <c r="K368" s="236"/>
      <c r="L368" s="241"/>
      <c r="M368" s="242"/>
      <c r="N368" s="243"/>
      <c r="O368" s="243"/>
      <c r="P368" s="243"/>
      <c r="Q368" s="243"/>
      <c r="R368" s="243"/>
      <c r="S368" s="243"/>
      <c r="T368" s="24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5" t="s">
        <v>145</v>
      </c>
      <c r="AU368" s="245" t="s">
        <v>84</v>
      </c>
      <c r="AV368" s="14" t="s">
        <v>84</v>
      </c>
      <c r="AW368" s="14" t="s">
        <v>34</v>
      </c>
      <c r="AX368" s="14" t="s">
        <v>73</v>
      </c>
      <c r="AY368" s="245" t="s">
        <v>134</v>
      </c>
    </row>
    <row r="369" s="13" customFormat="1">
      <c r="A369" s="13"/>
      <c r="B369" s="224"/>
      <c r="C369" s="225"/>
      <c r="D369" s="226" t="s">
        <v>145</v>
      </c>
      <c r="E369" s="227" t="s">
        <v>19</v>
      </c>
      <c r="F369" s="228" t="s">
        <v>151</v>
      </c>
      <c r="G369" s="225"/>
      <c r="H369" s="227" t="s">
        <v>19</v>
      </c>
      <c r="I369" s="229"/>
      <c r="J369" s="225"/>
      <c r="K369" s="225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145</v>
      </c>
      <c r="AU369" s="234" t="s">
        <v>84</v>
      </c>
      <c r="AV369" s="13" t="s">
        <v>81</v>
      </c>
      <c r="AW369" s="13" t="s">
        <v>34</v>
      </c>
      <c r="AX369" s="13" t="s">
        <v>73</v>
      </c>
      <c r="AY369" s="234" t="s">
        <v>134</v>
      </c>
    </row>
    <row r="370" s="13" customFormat="1">
      <c r="A370" s="13"/>
      <c r="B370" s="224"/>
      <c r="C370" s="225"/>
      <c r="D370" s="226" t="s">
        <v>145</v>
      </c>
      <c r="E370" s="227" t="s">
        <v>19</v>
      </c>
      <c r="F370" s="228" t="s">
        <v>147</v>
      </c>
      <c r="G370" s="225"/>
      <c r="H370" s="227" t="s">
        <v>19</v>
      </c>
      <c r="I370" s="229"/>
      <c r="J370" s="225"/>
      <c r="K370" s="225"/>
      <c r="L370" s="230"/>
      <c r="M370" s="231"/>
      <c r="N370" s="232"/>
      <c r="O370" s="232"/>
      <c r="P370" s="232"/>
      <c r="Q370" s="232"/>
      <c r="R370" s="232"/>
      <c r="S370" s="232"/>
      <c r="T370" s="23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4" t="s">
        <v>145</v>
      </c>
      <c r="AU370" s="234" t="s">
        <v>84</v>
      </c>
      <c r="AV370" s="13" t="s">
        <v>81</v>
      </c>
      <c r="AW370" s="13" t="s">
        <v>34</v>
      </c>
      <c r="AX370" s="13" t="s">
        <v>73</v>
      </c>
      <c r="AY370" s="234" t="s">
        <v>134</v>
      </c>
    </row>
    <row r="371" s="14" customFormat="1">
      <c r="A371" s="14"/>
      <c r="B371" s="235"/>
      <c r="C371" s="236"/>
      <c r="D371" s="226" t="s">
        <v>145</v>
      </c>
      <c r="E371" s="237" t="s">
        <v>19</v>
      </c>
      <c r="F371" s="238" t="s">
        <v>397</v>
      </c>
      <c r="G371" s="236"/>
      <c r="H371" s="239">
        <v>630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5" t="s">
        <v>145</v>
      </c>
      <c r="AU371" s="245" t="s">
        <v>84</v>
      </c>
      <c r="AV371" s="14" t="s">
        <v>84</v>
      </c>
      <c r="AW371" s="14" t="s">
        <v>34</v>
      </c>
      <c r="AX371" s="14" t="s">
        <v>73</v>
      </c>
      <c r="AY371" s="245" t="s">
        <v>134</v>
      </c>
    </row>
    <row r="372" s="15" customFormat="1">
      <c r="A372" s="15"/>
      <c r="B372" s="246"/>
      <c r="C372" s="247"/>
      <c r="D372" s="226" t="s">
        <v>145</v>
      </c>
      <c r="E372" s="248" t="s">
        <v>19</v>
      </c>
      <c r="F372" s="249" t="s">
        <v>153</v>
      </c>
      <c r="G372" s="247"/>
      <c r="H372" s="250">
        <v>7100</v>
      </c>
      <c r="I372" s="251"/>
      <c r="J372" s="247"/>
      <c r="K372" s="247"/>
      <c r="L372" s="252"/>
      <c r="M372" s="253"/>
      <c r="N372" s="254"/>
      <c r="O372" s="254"/>
      <c r="P372" s="254"/>
      <c r="Q372" s="254"/>
      <c r="R372" s="254"/>
      <c r="S372" s="254"/>
      <c r="T372" s="25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6" t="s">
        <v>145</v>
      </c>
      <c r="AU372" s="256" t="s">
        <v>84</v>
      </c>
      <c r="AV372" s="15" t="s">
        <v>141</v>
      </c>
      <c r="AW372" s="15" t="s">
        <v>34</v>
      </c>
      <c r="AX372" s="15" t="s">
        <v>81</v>
      </c>
      <c r="AY372" s="256" t="s">
        <v>134</v>
      </c>
    </row>
    <row r="373" s="12" customFormat="1" ht="22.8" customHeight="1">
      <c r="A373" s="12"/>
      <c r="B373" s="190"/>
      <c r="C373" s="191"/>
      <c r="D373" s="192" t="s">
        <v>72</v>
      </c>
      <c r="E373" s="204" t="s">
        <v>200</v>
      </c>
      <c r="F373" s="204" t="s">
        <v>409</v>
      </c>
      <c r="G373" s="191"/>
      <c r="H373" s="191"/>
      <c r="I373" s="194"/>
      <c r="J373" s="205">
        <f>BK373</f>
        <v>0</v>
      </c>
      <c r="K373" s="191"/>
      <c r="L373" s="196"/>
      <c r="M373" s="197"/>
      <c r="N373" s="198"/>
      <c r="O373" s="198"/>
      <c r="P373" s="199">
        <f>SUM(P374:P469)</f>
        <v>0</v>
      </c>
      <c r="Q373" s="198"/>
      <c r="R373" s="199">
        <f>SUM(R374:R469)</f>
        <v>50.348979</v>
      </c>
      <c r="S373" s="198"/>
      <c r="T373" s="200">
        <f>SUM(T374:T469)</f>
        <v>30.199999999999999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01" t="s">
        <v>81</v>
      </c>
      <c r="AT373" s="202" t="s">
        <v>72</v>
      </c>
      <c r="AU373" s="202" t="s">
        <v>81</v>
      </c>
      <c r="AY373" s="201" t="s">
        <v>134</v>
      </c>
      <c r="BK373" s="203">
        <f>SUM(BK374:BK469)</f>
        <v>0</v>
      </c>
    </row>
    <row r="374" s="2" customFormat="1" ht="16.5" customHeight="1">
      <c r="A374" s="40"/>
      <c r="B374" s="41"/>
      <c r="C374" s="206" t="s">
        <v>410</v>
      </c>
      <c r="D374" s="206" t="s">
        <v>136</v>
      </c>
      <c r="E374" s="207" t="s">
        <v>411</v>
      </c>
      <c r="F374" s="208" t="s">
        <v>412</v>
      </c>
      <c r="G374" s="209" t="s">
        <v>365</v>
      </c>
      <c r="H374" s="210">
        <v>8</v>
      </c>
      <c r="I374" s="211"/>
      <c r="J374" s="212">
        <f>ROUND(I374*H374,2)</f>
        <v>0</v>
      </c>
      <c r="K374" s="208" t="s">
        <v>140</v>
      </c>
      <c r="L374" s="46"/>
      <c r="M374" s="213" t="s">
        <v>19</v>
      </c>
      <c r="N374" s="214" t="s">
        <v>44</v>
      </c>
      <c r="O374" s="86"/>
      <c r="P374" s="215">
        <f>O374*H374</f>
        <v>0</v>
      </c>
      <c r="Q374" s="215">
        <v>0.47382999999999997</v>
      </c>
      <c r="R374" s="215">
        <f>Q374*H374</f>
        <v>3.7906399999999998</v>
      </c>
      <c r="S374" s="215">
        <v>0</v>
      </c>
      <c r="T374" s="216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7" t="s">
        <v>141</v>
      </c>
      <c r="AT374" s="217" t="s">
        <v>136</v>
      </c>
      <c r="AU374" s="217" t="s">
        <v>84</v>
      </c>
      <c r="AY374" s="19" t="s">
        <v>134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9" t="s">
        <v>81</v>
      </c>
      <c r="BK374" s="218">
        <f>ROUND(I374*H374,2)</f>
        <v>0</v>
      </c>
      <c r="BL374" s="19" t="s">
        <v>141</v>
      </c>
      <c r="BM374" s="217" t="s">
        <v>413</v>
      </c>
    </row>
    <row r="375" s="2" customFormat="1">
      <c r="A375" s="40"/>
      <c r="B375" s="41"/>
      <c r="C375" s="42"/>
      <c r="D375" s="219" t="s">
        <v>143</v>
      </c>
      <c r="E375" s="42"/>
      <c r="F375" s="220" t="s">
        <v>414</v>
      </c>
      <c r="G375" s="42"/>
      <c r="H375" s="42"/>
      <c r="I375" s="221"/>
      <c r="J375" s="42"/>
      <c r="K375" s="42"/>
      <c r="L375" s="46"/>
      <c r="M375" s="222"/>
      <c r="N375" s="22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143</v>
      </c>
      <c r="AU375" s="19" t="s">
        <v>84</v>
      </c>
    </row>
    <row r="376" s="13" customFormat="1">
      <c r="A376" s="13"/>
      <c r="B376" s="224"/>
      <c r="C376" s="225"/>
      <c r="D376" s="226" t="s">
        <v>145</v>
      </c>
      <c r="E376" s="227" t="s">
        <v>19</v>
      </c>
      <c r="F376" s="228" t="s">
        <v>415</v>
      </c>
      <c r="G376" s="225"/>
      <c r="H376" s="227" t="s">
        <v>19</v>
      </c>
      <c r="I376" s="229"/>
      <c r="J376" s="225"/>
      <c r="K376" s="225"/>
      <c r="L376" s="230"/>
      <c r="M376" s="231"/>
      <c r="N376" s="232"/>
      <c r="O376" s="232"/>
      <c r="P376" s="232"/>
      <c r="Q376" s="232"/>
      <c r="R376" s="232"/>
      <c r="S376" s="232"/>
      <c r="T376" s="23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4" t="s">
        <v>145</v>
      </c>
      <c r="AU376" s="234" t="s">
        <v>84</v>
      </c>
      <c r="AV376" s="13" t="s">
        <v>81</v>
      </c>
      <c r="AW376" s="13" t="s">
        <v>34</v>
      </c>
      <c r="AX376" s="13" t="s">
        <v>73</v>
      </c>
      <c r="AY376" s="234" t="s">
        <v>134</v>
      </c>
    </row>
    <row r="377" s="14" customFormat="1">
      <c r="A377" s="14"/>
      <c r="B377" s="235"/>
      <c r="C377" s="236"/>
      <c r="D377" s="226" t="s">
        <v>145</v>
      </c>
      <c r="E377" s="237" t="s">
        <v>19</v>
      </c>
      <c r="F377" s="238" t="s">
        <v>416</v>
      </c>
      <c r="G377" s="236"/>
      <c r="H377" s="239">
        <v>8</v>
      </c>
      <c r="I377" s="240"/>
      <c r="J377" s="236"/>
      <c r="K377" s="236"/>
      <c r="L377" s="241"/>
      <c r="M377" s="242"/>
      <c r="N377" s="243"/>
      <c r="O377" s="243"/>
      <c r="P377" s="243"/>
      <c r="Q377" s="243"/>
      <c r="R377" s="243"/>
      <c r="S377" s="243"/>
      <c r="T377" s="24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5" t="s">
        <v>145</v>
      </c>
      <c r="AU377" s="245" t="s">
        <v>84</v>
      </c>
      <c r="AV377" s="14" t="s">
        <v>84</v>
      </c>
      <c r="AW377" s="14" t="s">
        <v>34</v>
      </c>
      <c r="AX377" s="14" t="s">
        <v>81</v>
      </c>
      <c r="AY377" s="245" t="s">
        <v>134</v>
      </c>
    </row>
    <row r="378" s="2" customFormat="1" ht="16.5" customHeight="1">
      <c r="A378" s="40"/>
      <c r="B378" s="41"/>
      <c r="C378" s="206" t="s">
        <v>417</v>
      </c>
      <c r="D378" s="206" t="s">
        <v>136</v>
      </c>
      <c r="E378" s="207" t="s">
        <v>418</v>
      </c>
      <c r="F378" s="208" t="s">
        <v>419</v>
      </c>
      <c r="G378" s="209" t="s">
        <v>365</v>
      </c>
      <c r="H378" s="210">
        <v>2</v>
      </c>
      <c r="I378" s="211"/>
      <c r="J378" s="212">
        <f>ROUND(I378*H378,2)</f>
        <v>0</v>
      </c>
      <c r="K378" s="208" t="s">
        <v>140</v>
      </c>
      <c r="L378" s="46"/>
      <c r="M378" s="213" t="s">
        <v>19</v>
      </c>
      <c r="N378" s="214" t="s">
        <v>44</v>
      </c>
      <c r="O378" s="86"/>
      <c r="P378" s="215">
        <f>O378*H378</f>
        <v>0</v>
      </c>
      <c r="Q378" s="215">
        <v>0.54513999999999996</v>
      </c>
      <c r="R378" s="215">
        <f>Q378*H378</f>
        <v>1.0902799999999999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141</v>
      </c>
      <c r="AT378" s="217" t="s">
        <v>136</v>
      </c>
      <c r="AU378" s="217" t="s">
        <v>84</v>
      </c>
      <c r="AY378" s="19" t="s">
        <v>134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81</v>
      </c>
      <c r="BK378" s="218">
        <f>ROUND(I378*H378,2)</f>
        <v>0</v>
      </c>
      <c r="BL378" s="19" t="s">
        <v>141</v>
      </c>
      <c r="BM378" s="217" t="s">
        <v>420</v>
      </c>
    </row>
    <row r="379" s="2" customFormat="1">
      <c r="A379" s="40"/>
      <c r="B379" s="41"/>
      <c r="C379" s="42"/>
      <c r="D379" s="219" t="s">
        <v>143</v>
      </c>
      <c r="E379" s="42"/>
      <c r="F379" s="220" t="s">
        <v>421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143</v>
      </c>
      <c r="AU379" s="19" t="s">
        <v>84</v>
      </c>
    </row>
    <row r="380" s="13" customFormat="1">
      <c r="A380" s="13"/>
      <c r="B380" s="224"/>
      <c r="C380" s="225"/>
      <c r="D380" s="226" t="s">
        <v>145</v>
      </c>
      <c r="E380" s="227" t="s">
        <v>19</v>
      </c>
      <c r="F380" s="228" t="s">
        <v>415</v>
      </c>
      <c r="G380" s="225"/>
      <c r="H380" s="227" t="s">
        <v>19</v>
      </c>
      <c r="I380" s="229"/>
      <c r="J380" s="225"/>
      <c r="K380" s="225"/>
      <c r="L380" s="230"/>
      <c r="M380" s="231"/>
      <c r="N380" s="232"/>
      <c r="O380" s="232"/>
      <c r="P380" s="232"/>
      <c r="Q380" s="232"/>
      <c r="R380" s="232"/>
      <c r="S380" s="232"/>
      <c r="T380" s="23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4" t="s">
        <v>145</v>
      </c>
      <c r="AU380" s="234" t="s">
        <v>84</v>
      </c>
      <c r="AV380" s="13" t="s">
        <v>81</v>
      </c>
      <c r="AW380" s="13" t="s">
        <v>34</v>
      </c>
      <c r="AX380" s="13" t="s">
        <v>73</v>
      </c>
      <c r="AY380" s="234" t="s">
        <v>134</v>
      </c>
    </row>
    <row r="381" s="14" customFormat="1">
      <c r="A381" s="14"/>
      <c r="B381" s="235"/>
      <c r="C381" s="236"/>
      <c r="D381" s="226" t="s">
        <v>145</v>
      </c>
      <c r="E381" s="237" t="s">
        <v>19</v>
      </c>
      <c r="F381" s="238" t="s">
        <v>369</v>
      </c>
      <c r="G381" s="236"/>
      <c r="H381" s="239">
        <v>2</v>
      </c>
      <c r="I381" s="240"/>
      <c r="J381" s="236"/>
      <c r="K381" s="236"/>
      <c r="L381" s="241"/>
      <c r="M381" s="242"/>
      <c r="N381" s="243"/>
      <c r="O381" s="243"/>
      <c r="P381" s="243"/>
      <c r="Q381" s="243"/>
      <c r="R381" s="243"/>
      <c r="S381" s="243"/>
      <c r="T381" s="24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5" t="s">
        <v>145</v>
      </c>
      <c r="AU381" s="245" t="s">
        <v>84</v>
      </c>
      <c r="AV381" s="14" t="s">
        <v>84</v>
      </c>
      <c r="AW381" s="14" t="s">
        <v>34</v>
      </c>
      <c r="AX381" s="14" t="s">
        <v>81</v>
      </c>
      <c r="AY381" s="245" t="s">
        <v>134</v>
      </c>
    </row>
    <row r="382" s="2" customFormat="1" ht="16.5" customHeight="1">
      <c r="A382" s="40"/>
      <c r="B382" s="41"/>
      <c r="C382" s="206" t="s">
        <v>422</v>
      </c>
      <c r="D382" s="206" t="s">
        <v>136</v>
      </c>
      <c r="E382" s="207" t="s">
        <v>423</v>
      </c>
      <c r="F382" s="208" t="s">
        <v>424</v>
      </c>
      <c r="G382" s="209" t="s">
        <v>168</v>
      </c>
      <c r="H382" s="210">
        <v>190</v>
      </c>
      <c r="I382" s="211"/>
      <c r="J382" s="212">
        <f>ROUND(I382*H382,2)</f>
        <v>0</v>
      </c>
      <c r="K382" s="208" t="s">
        <v>140</v>
      </c>
      <c r="L382" s="46"/>
      <c r="M382" s="213" t="s">
        <v>19</v>
      </c>
      <c r="N382" s="214" t="s">
        <v>44</v>
      </c>
      <c r="O382" s="86"/>
      <c r="P382" s="215">
        <f>O382*H382</f>
        <v>0</v>
      </c>
      <c r="Q382" s="215">
        <v>1.0000000000000001E-05</v>
      </c>
      <c r="R382" s="215">
        <f>Q382*H382</f>
        <v>0.0019000000000000002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141</v>
      </c>
      <c r="AT382" s="217" t="s">
        <v>136</v>
      </c>
      <c r="AU382" s="217" t="s">
        <v>84</v>
      </c>
      <c r="AY382" s="19" t="s">
        <v>134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81</v>
      </c>
      <c r="BK382" s="218">
        <f>ROUND(I382*H382,2)</f>
        <v>0</v>
      </c>
      <c r="BL382" s="19" t="s">
        <v>141</v>
      </c>
      <c r="BM382" s="217" t="s">
        <v>425</v>
      </c>
    </row>
    <row r="383" s="2" customFormat="1">
      <c r="A383" s="40"/>
      <c r="B383" s="41"/>
      <c r="C383" s="42"/>
      <c r="D383" s="219" t="s">
        <v>143</v>
      </c>
      <c r="E383" s="42"/>
      <c r="F383" s="220" t="s">
        <v>426</v>
      </c>
      <c r="G383" s="42"/>
      <c r="H383" s="42"/>
      <c r="I383" s="221"/>
      <c r="J383" s="42"/>
      <c r="K383" s="42"/>
      <c r="L383" s="46"/>
      <c r="M383" s="222"/>
      <c r="N383" s="22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143</v>
      </c>
      <c r="AU383" s="19" t="s">
        <v>84</v>
      </c>
    </row>
    <row r="384" s="13" customFormat="1">
      <c r="A384" s="13"/>
      <c r="B384" s="224"/>
      <c r="C384" s="225"/>
      <c r="D384" s="226" t="s">
        <v>145</v>
      </c>
      <c r="E384" s="227" t="s">
        <v>19</v>
      </c>
      <c r="F384" s="228" t="s">
        <v>427</v>
      </c>
      <c r="G384" s="225"/>
      <c r="H384" s="227" t="s">
        <v>19</v>
      </c>
      <c r="I384" s="229"/>
      <c r="J384" s="225"/>
      <c r="K384" s="225"/>
      <c r="L384" s="230"/>
      <c r="M384" s="231"/>
      <c r="N384" s="232"/>
      <c r="O384" s="232"/>
      <c r="P384" s="232"/>
      <c r="Q384" s="232"/>
      <c r="R384" s="232"/>
      <c r="S384" s="232"/>
      <c r="T384" s="23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4" t="s">
        <v>145</v>
      </c>
      <c r="AU384" s="234" t="s">
        <v>84</v>
      </c>
      <c r="AV384" s="13" t="s">
        <v>81</v>
      </c>
      <c r="AW384" s="13" t="s">
        <v>34</v>
      </c>
      <c r="AX384" s="13" t="s">
        <v>73</v>
      </c>
      <c r="AY384" s="234" t="s">
        <v>134</v>
      </c>
    </row>
    <row r="385" s="13" customFormat="1">
      <c r="A385" s="13"/>
      <c r="B385" s="224"/>
      <c r="C385" s="225"/>
      <c r="D385" s="226" t="s">
        <v>145</v>
      </c>
      <c r="E385" s="227" t="s">
        <v>19</v>
      </c>
      <c r="F385" s="228" t="s">
        <v>146</v>
      </c>
      <c r="G385" s="225"/>
      <c r="H385" s="227" t="s">
        <v>19</v>
      </c>
      <c r="I385" s="229"/>
      <c r="J385" s="225"/>
      <c r="K385" s="225"/>
      <c r="L385" s="230"/>
      <c r="M385" s="231"/>
      <c r="N385" s="232"/>
      <c r="O385" s="232"/>
      <c r="P385" s="232"/>
      <c r="Q385" s="232"/>
      <c r="R385" s="232"/>
      <c r="S385" s="232"/>
      <c r="T385" s="23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4" t="s">
        <v>145</v>
      </c>
      <c r="AU385" s="234" t="s">
        <v>84</v>
      </c>
      <c r="AV385" s="13" t="s">
        <v>81</v>
      </c>
      <c r="AW385" s="13" t="s">
        <v>34</v>
      </c>
      <c r="AX385" s="13" t="s">
        <v>73</v>
      </c>
      <c r="AY385" s="234" t="s">
        <v>134</v>
      </c>
    </row>
    <row r="386" s="14" customFormat="1">
      <c r="A386" s="14"/>
      <c r="B386" s="235"/>
      <c r="C386" s="236"/>
      <c r="D386" s="226" t="s">
        <v>145</v>
      </c>
      <c r="E386" s="237" t="s">
        <v>19</v>
      </c>
      <c r="F386" s="238" t="s">
        <v>428</v>
      </c>
      <c r="G386" s="236"/>
      <c r="H386" s="239">
        <v>177.5</v>
      </c>
      <c r="I386" s="240"/>
      <c r="J386" s="236"/>
      <c r="K386" s="236"/>
      <c r="L386" s="241"/>
      <c r="M386" s="242"/>
      <c r="N386" s="243"/>
      <c r="O386" s="243"/>
      <c r="P386" s="243"/>
      <c r="Q386" s="243"/>
      <c r="R386" s="243"/>
      <c r="S386" s="243"/>
      <c r="T386" s="24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5" t="s">
        <v>145</v>
      </c>
      <c r="AU386" s="245" t="s">
        <v>84</v>
      </c>
      <c r="AV386" s="14" t="s">
        <v>84</v>
      </c>
      <c r="AW386" s="14" t="s">
        <v>34</v>
      </c>
      <c r="AX386" s="14" t="s">
        <v>73</v>
      </c>
      <c r="AY386" s="245" t="s">
        <v>134</v>
      </c>
    </row>
    <row r="387" s="14" customFormat="1">
      <c r="A387" s="14"/>
      <c r="B387" s="235"/>
      <c r="C387" s="236"/>
      <c r="D387" s="226" t="s">
        <v>145</v>
      </c>
      <c r="E387" s="237" t="s">
        <v>19</v>
      </c>
      <c r="F387" s="238" t="s">
        <v>429</v>
      </c>
      <c r="G387" s="236"/>
      <c r="H387" s="239">
        <v>4.5</v>
      </c>
      <c r="I387" s="240"/>
      <c r="J387" s="236"/>
      <c r="K387" s="236"/>
      <c r="L387" s="241"/>
      <c r="M387" s="242"/>
      <c r="N387" s="243"/>
      <c r="O387" s="243"/>
      <c r="P387" s="243"/>
      <c r="Q387" s="243"/>
      <c r="R387" s="243"/>
      <c r="S387" s="243"/>
      <c r="T387" s="24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5" t="s">
        <v>145</v>
      </c>
      <c r="AU387" s="245" t="s">
        <v>84</v>
      </c>
      <c r="AV387" s="14" t="s">
        <v>84</v>
      </c>
      <c r="AW387" s="14" t="s">
        <v>34</v>
      </c>
      <c r="AX387" s="14" t="s">
        <v>73</v>
      </c>
      <c r="AY387" s="245" t="s">
        <v>134</v>
      </c>
    </row>
    <row r="388" s="13" customFormat="1">
      <c r="A388" s="13"/>
      <c r="B388" s="224"/>
      <c r="C388" s="225"/>
      <c r="D388" s="226" t="s">
        <v>145</v>
      </c>
      <c r="E388" s="227" t="s">
        <v>19</v>
      </c>
      <c r="F388" s="228" t="s">
        <v>151</v>
      </c>
      <c r="G388" s="225"/>
      <c r="H388" s="227" t="s">
        <v>19</v>
      </c>
      <c r="I388" s="229"/>
      <c r="J388" s="225"/>
      <c r="K388" s="225"/>
      <c r="L388" s="230"/>
      <c r="M388" s="231"/>
      <c r="N388" s="232"/>
      <c r="O388" s="232"/>
      <c r="P388" s="232"/>
      <c r="Q388" s="232"/>
      <c r="R388" s="232"/>
      <c r="S388" s="232"/>
      <c r="T388" s="23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4" t="s">
        <v>145</v>
      </c>
      <c r="AU388" s="234" t="s">
        <v>84</v>
      </c>
      <c r="AV388" s="13" t="s">
        <v>81</v>
      </c>
      <c r="AW388" s="13" t="s">
        <v>34</v>
      </c>
      <c r="AX388" s="13" t="s">
        <v>73</v>
      </c>
      <c r="AY388" s="234" t="s">
        <v>134</v>
      </c>
    </row>
    <row r="389" s="14" customFormat="1">
      <c r="A389" s="14"/>
      <c r="B389" s="235"/>
      <c r="C389" s="236"/>
      <c r="D389" s="226" t="s">
        <v>145</v>
      </c>
      <c r="E389" s="237" t="s">
        <v>19</v>
      </c>
      <c r="F389" s="238" t="s">
        <v>416</v>
      </c>
      <c r="G389" s="236"/>
      <c r="H389" s="239">
        <v>8</v>
      </c>
      <c r="I389" s="240"/>
      <c r="J389" s="236"/>
      <c r="K389" s="236"/>
      <c r="L389" s="241"/>
      <c r="M389" s="242"/>
      <c r="N389" s="243"/>
      <c r="O389" s="243"/>
      <c r="P389" s="243"/>
      <c r="Q389" s="243"/>
      <c r="R389" s="243"/>
      <c r="S389" s="243"/>
      <c r="T389" s="24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5" t="s">
        <v>145</v>
      </c>
      <c r="AU389" s="245" t="s">
        <v>84</v>
      </c>
      <c r="AV389" s="14" t="s">
        <v>84</v>
      </c>
      <c r="AW389" s="14" t="s">
        <v>34</v>
      </c>
      <c r="AX389" s="14" t="s">
        <v>73</v>
      </c>
      <c r="AY389" s="245" t="s">
        <v>134</v>
      </c>
    </row>
    <row r="390" s="15" customFormat="1">
      <c r="A390" s="15"/>
      <c r="B390" s="246"/>
      <c r="C390" s="247"/>
      <c r="D390" s="226" t="s">
        <v>145</v>
      </c>
      <c r="E390" s="248" t="s">
        <v>19</v>
      </c>
      <c r="F390" s="249" t="s">
        <v>153</v>
      </c>
      <c r="G390" s="247"/>
      <c r="H390" s="250">
        <v>190</v>
      </c>
      <c r="I390" s="251"/>
      <c r="J390" s="247"/>
      <c r="K390" s="247"/>
      <c r="L390" s="252"/>
      <c r="M390" s="253"/>
      <c r="N390" s="254"/>
      <c r="O390" s="254"/>
      <c r="P390" s="254"/>
      <c r="Q390" s="254"/>
      <c r="R390" s="254"/>
      <c r="S390" s="254"/>
      <c r="T390" s="25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6" t="s">
        <v>145</v>
      </c>
      <c r="AU390" s="256" t="s">
        <v>84</v>
      </c>
      <c r="AV390" s="15" t="s">
        <v>141</v>
      </c>
      <c r="AW390" s="15" t="s">
        <v>34</v>
      </c>
      <c r="AX390" s="15" t="s">
        <v>81</v>
      </c>
      <c r="AY390" s="256" t="s">
        <v>134</v>
      </c>
    </row>
    <row r="391" s="2" customFormat="1" ht="16.5" customHeight="1">
      <c r="A391" s="40"/>
      <c r="B391" s="41"/>
      <c r="C391" s="257" t="s">
        <v>430</v>
      </c>
      <c r="D391" s="257" t="s">
        <v>263</v>
      </c>
      <c r="E391" s="258" t="s">
        <v>431</v>
      </c>
      <c r="F391" s="259" t="s">
        <v>432</v>
      </c>
      <c r="G391" s="260" t="s">
        <v>168</v>
      </c>
      <c r="H391" s="261">
        <v>195.69999999999999</v>
      </c>
      <c r="I391" s="262"/>
      <c r="J391" s="263">
        <f>ROUND(I391*H391,2)</f>
        <v>0</v>
      </c>
      <c r="K391" s="259" t="s">
        <v>140</v>
      </c>
      <c r="L391" s="264"/>
      <c r="M391" s="265" t="s">
        <v>19</v>
      </c>
      <c r="N391" s="266" t="s">
        <v>44</v>
      </c>
      <c r="O391" s="86"/>
      <c r="P391" s="215">
        <f>O391*H391</f>
        <v>0</v>
      </c>
      <c r="Q391" s="215">
        <v>0.0026700000000000001</v>
      </c>
      <c r="R391" s="215">
        <f>Q391*H391</f>
        <v>0.52251899999999996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200</v>
      </c>
      <c r="AT391" s="217" t="s">
        <v>263</v>
      </c>
      <c r="AU391" s="217" t="s">
        <v>84</v>
      </c>
      <c r="AY391" s="19" t="s">
        <v>134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81</v>
      </c>
      <c r="BK391" s="218">
        <f>ROUND(I391*H391,2)</f>
        <v>0</v>
      </c>
      <c r="BL391" s="19" t="s">
        <v>141</v>
      </c>
      <c r="BM391" s="217" t="s">
        <v>433</v>
      </c>
    </row>
    <row r="392" s="14" customFormat="1">
      <c r="A392" s="14"/>
      <c r="B392" s="235"/>
      <c r="C392" s="236"/>
      <c r="D392" s="226" t="s">
        <v>145</v>
      </c>
      <c r="E392" s="236"/>
      <c r="F392" s="238" t="s">
        <v>434</v>
      </c>
      <c r="G392" s="236"/>
      <c r="H392" s="239">
        <v>195.69999999999999</v>
      </c>
      <c r="I392" s="240"/>
      <c r="J392" s="236"/>
      <c r="K392" s="236"/>
      <c r="L392" s="241"/>
      <c r="M392" s="242"/>
      <c r="N392" s="243"/>
      <c r="O392" s="243"/>
      <c r="P392" s="243"/>
      <c r="Q392" s="243"/>
      <c r="R392" s="243"/>
      <c r="S392" s="243"/>
      <c r="T392" s="24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5" t="s">
        <v>145</v>
      </c>
      <c r="AU392" s="245" t="s">
        <v>84</v>
      </c>
      <c r="AV392" s="14" t="s">
        <v>84</v>
      </c>
      <c r="AW392" s="14" t="s">
        <v>4</v>
      </c>
      <c r="AX392" s="14" t="s">
        <v>81</v>
      </c>
      <c r="AY392" s="245" t="s">
        <v>134</v>
      </c>
    </row>
    <row r="393" s="2" customFormat="1" ht="24.15" customHeight="1">
      <c r="A393" s="40"/>
      <c r="B393" s="41"/>
      <c r="C393" s="206" t="s">
        <v>435</v>
      </c>
      <c r="D393" s="206" t="s">
        <v>136</v>
      </c>
      <c r="E393" s="207" t="s">
        <v>436</v>
      </c>
      <c r="F393" s="208" t="s">
        <v>437</v>
      </c>
      <c r="G393" s="209" t="s">
        <v>365</v>
      </c>
      <c r="H393" s="210">
        <v>18</v>
      </c>
      <c r="I393" s="211"/>
      <c r="J393" s="212">
        <f>ROUND(I393*H393,2)</f>
        <v>0</v>
      </c>
      <c r="K393" s="208" t="s">
        <v>140</v>
      </c>
      <c r="L393" s="46"/>
      <c r="M393" s="213" t="s">
        <v>19</v>
      </c>
      <c r="N393" s="214" t="s">
        <v>44</v>
      </c>
      <c r="O393" s="86"/>
      <c r="P393" s="215">
        <f>O393*H393</f>
        <v>0</v>
      </c>
      <c r="Q393" s="215">
        <v>0</v>
      </c>
      <c r="R393" s="215">
        <f>Q393*H393</f>
        <v>0</v>
      </c>
      <c r="S393" s="215">
        <v>0</v>
      </c>
      <c r="T393" s="216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7" t="s">
        <v>141</v>
      </c>
      <c r="AT393" s="217" t="s">
        <v>136</v>
      </c>
      <c r="AU393" s="217" t="s">
        <v>84</v>
      </c>
      <c r="AY393" s="19" t="s">
        <v>134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9" t="s">
        <v>81</v>
      </c>
      <c r="BK393" s="218">
        <f>ROUND(I393*H393,2)</f>
        <v>0</v>
      </c>
      <c r="BL393" s="19" t="s">
        <v>141</v>
      </c>
      <c r="BM393" s="217" t="s">
        <v>438</v>
      </c>
    </row>
    <row r="394" s="2" customFormat="1">
      <c r="A394" s="40"/>
      <c r="B394" s="41"/>
      <c r="C394" s="42"/>
      <c r="D394" s="219" t="s">
        <v>143</v>
      </c>
      <c r="E394" s="42"/>
      <c r="F394" s="220" t="s">
        <v>439</v>
      </c>
      <c r="G394" s="42"/>
      <c r="H394" s="42"/>
      <c r="I394" s="221"/>
      <c r="J394" s="42"/>
      <c r="K394" s="42"/>
      <c r="L394" s="46"/>
      <c r="M394" s="222"/>
      <c r="N394" s="223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143</v>
      </c>
      <c r="AU394" s="19" t="s">
        <v>84</v>
      </c>
    </row>
    <row r="395" s="13" customFormat="1">
      <c r="A395" s="13"/>
      <c r="B395" s="224"/>
      <c r="C395" s="225"/>
      <c r="D395" s="226" t="s">
        <v>145</v>
      </c>
      <c r="E395" s="227" t="s">
        <v>19</v>
      </c>
      <c r="F395" s="228" t="s">
        <v>427</v>
      </c>
      <c r="G395" s="225"/>
      <c r="H395" s="227" t="s">
        <v>19</v>
      </c>
      <c r="I395" s="229"/>
      <c r="J395" s="225"/>
      <c r="K395" s="225"/>
      <c r="L395" s="230"/>
      <c r="M395" s="231"/>
      <c r="N395" s="232"/>
      <c r="O395" s="232"/>
      <c r="P395" s="232"/>
      <c r="Q395" s="232"/>
      <c r="R395" s="232"/>
      <c r="S395" s="232"/>
      <c r="T395" s="23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4" t="s">
        <v>145</v>
      </c>
      <c r="AU395" s="234" t="s">
        <v>84</v>
      </c>
      <c r="AV395" s="13" t="s">
        <v>81</v>
      </c>
      <c r="AW395" s="13" t="s">
        <v>34</v>
      </c>
      <c r="AX395" s="13" t="s">
        <v>73</v>
      </c>
      <c r="AY395" s="234" t="s">
        <v>134</v>
      </c>
    </row>
    <row r="396" s="14" customFormat="1">
      <c r="A396" s="14"/>
      <c r="B396" s="235"/>
      <c r="C396" s="236"/>
      <c r="D396" s="226" t="s">
        <v>145</v>
      </c>
      <c r="E396" s="237" t="s">
        <v>19</v>
      </c>
      <c r="F396" s="238" t="s">
        <v>440</v>
      </c>
      <c r="G396" s="236"/>
      <c r="H396" s="239">
        <v>18</v>
      </c>
      <c r="I396" s="240"/>
      <c r="J396" s="236"/>
      <c r="K396" s="236"/>
      <c r="L396" s="241"/>
      <c r="M396" s="242"/>
      <c r="N396" s="243"/>
      <c r="O396" s="243"/>
      <c r="P396" s="243"/>
      <c r="Q396" s="243"/>
      <c r="R396" s="243"/>
      <c r="S396" s="243"/>
      <c r="T396" s="24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5" t="s">
        <v>145</v>
      </c>
      <c r="AU396" s="245" t="s">
        <v>84</v>
      </c>
      <c r="AV396" s="14" t="s">
        <v>84</v>
      </c>
      <c r="AW396" s="14" t="s">
        <v>34</v>
      </c>
      <c r="AX396" s="14" t="s">
        <v>81</v>
      </c>
      <c r="AY396" s="245" t="s">
        <v>134</v>
      </c>
    </row>
    <row r="397" s="2" customFormat="1" ht="16.5" customHeight="1">
      <c r="A397" s="40"/>
      <c r="B397" s="41"/>
      <c r="C397" s="257" t="s">
        <v>441</v>
      </c>
      <c r="D397" s="257" t="s">
        <v>263</v>
      </c>
      <c r="E397" s="258" t="s">
        <v>442</v>
      </c>
      <c r="F397" s="259" t="s">
        <v>443</v>
      </c>
      <c r="G397" s="260" t="s">
        <v>365</v>
      </c>
      <c r="H397" s="261">
        <v>18</v>
      </c>
      <c r="I397" s="262"/>
      <c r="J397" s="263">
        <f>ROUND(I397*H397,2)</f>
        <v>0</v>
      </c>
      <c r="K397" s="259" t="s">
        <v>140</v>
      </c>
      <c r="L397" s="264"/>
      <c r="M397" s="265" t="s">
        <v>19</v>
      </c>
      <c r="N397" s="266" t="s">
        <v>44</v>
      </c>
      <c r="O397" s="86"/>
      <c r="P397" s="215">
        <f>O397*H397</f>
        <v>0</v>
      </c>
      <c r="Q397" s="215">
        <v>0.00064999999999999997</v>
      </c>
      <c r="R397" s="215">
        <f>Q397*H397</f>
        <v>0.011699999999999999</v>
      </c>
      <c r="S397" s="215">
        <v>0</v>
      </c>
      <c r="T397" s="216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7" t="s">
        <v>200</v>
      </c>
      <c r="AT397" s="217" t="s">
        <v>263</v>
      </c>
      <c r="AU397" s="217" t="s">
        <v>84</v>
      </c>
      <c r="AY397" s="19" t="s">
        <v>134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9" t="s">
        <v>81</v>
      </c>
      <c r="BK397" s="218">
        <f>ROUND(I397*H397,2)</f>
        <v>0</v>
      </c>
      <c r="BL397" s="19" t="s">
        <v>141</v>
      </c>
      <c r="BM397" s="217" t="s">
        <v>444</v>
      </c>
    </row>
    <row r="398" s="2" customFormat="1" ht="24.15" customHeight="1">
      <c r="A398" s="40"/>
      <c r="B398" s="41"/>
      <c r="C398" s="206" t="s">
        <v>445</v>
      </c>
      <c r="D398" s="206" t="s">
        <v>136</v>
      </c>
      <c r="E398" s="207" t="s">
        <v>446</v>
      </c>
      <c r="F398" s="208" t="s">
        <v>447</v>
      </c>
      <c r="G398" s="209" t="s">
        <v>365</v>
      </c>
      <c r="H398" s="210">
        <v>5</v>
      </c>
      <c r="I398" s="211"/>
      <c r="J398" s="212">
        <f>ROUND(I398*H398,2)</f>
        <v>0</v>
      </c>
      <c r="K398" s="208" t="s">
        <v>140</v>
      </c>
      <c r="L398" s="46"/>
      <c r="M398" s="213" t="s">
        <v>19</v>
      </c>
      <c r="N398" s="214" t="s">
        <v>44</v>
      </c>
      <c r="O398" s="86"/>
      <c r="P398" s="215">
        <f>O398*H398</f>
        <v>0</v>
      </c>
      <c r="Q398" s="215">
        <v>0</v>
      </c>
      <c r="R398" s="215">
        <f>Q398*H398</f>
        <v>0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141</v>
      </c>
      <c r="AT398" s="217" t="s">
        <v>136</v>
      </c>
      <c r="AU398" s="217" t="s">
        <v>84</v>
      </c>
      <c r="AY398" s="19" t="s">
        <v>134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9" t="s">
        <v>81</v>
      </c>
      <c r="BK398" s="218">
        <f>ROUND(I398*H398,2)</f>
        <v>0</v>
      </c>
      <c r="BL398" s="19" t="s">
        <v>141</v>
      </c>
      <c r="BM398" s="217" t="s">
        <v>448</v>
      </c>
    </row>
    <row r="399" s="2" customFormat="1">
      <c r="A399" s="40"/>
      <c r="B399" s="41"/>
      <c r="C399" s="42"/>
      <c r="D399" s="219" t="s">
        <v>143</v>
      </c>
      <c r="E399" s="42"/>
      <c r="F399" s="220" t="s">
        <v>449</v>
      </c>
      <c r="G399" s="42"/>
      <c r="H399" s="42"/>
      <c r="I399" s="221"/>
      <c r="J399" s="42"/>
      <c r="K399" s="42"/>
      <c r="L399" s="46"/>
      <c r="M399" s="222"/>
      <c r="N399" s="223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143</v>
      </c>
      <c r="AU399" s="19" t="s">
        <v>84</v>
      </c>
    </row>
    <row r="400" s="13" customFormat="1">
      <c r="A400" s="13"/>
      <c r="B400" s="224"/>
      <c r="C400" s="225"/>
      <c r="D400" s="226" t="s">
        <v>145</v>
      </c>
      <c r="E400" s="227" t="s">
        <v>19</v>
      </c>
      <c r="F400" s="228" t="s">
        <v>427</v>
      </c>
      <c r="G400" s="225"/>
      <c r="H400" s="227" t="s">
        <v>19</v>
      </c>
      <c r="I400" s="229"/>
      <c r="J400" s="225"/>
      <c r="K400" s="225"/>
      <c r="L400" s="230"/>
      <c r="M400" s="231"/>
      <c r="N400" s="232"/>
      <c r="O400" s="232"/>
      <c r="P400" s="232"/>
      <c r="Q400" s="232"/>
      <c r="R400" s="232"/>
      <c r="S400" s="232"/>
      <c r="T400" s="23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4" t="s">
        <v>145</v>
      </c>
      <c r="AU400" s="234" t="s">
        <v>84</v>
      </c>
      <c r="AV400" s="13" t="s">
        <v>81</v>
      </c>
      <c r="AW400" s="13" t="s">
        <v>34</v>
      </c>
      <c r="AX400" s="13" t="s">
        <v>73</v>
      </c>
      <c r="AY400" s="234" t="s">
        <v>134</v>
      </c>
    </row>
    <row r="401" s="14" customFormat="1">
      <c r="A401" s="14"/>
      <c r="B401" s="235"/>
      <c r="C401" s="236"/>
      <c r="D401" s="226" t="s">
        <v>145</v>
      </c>
      <c r="E401" s="237" t="s">
        <v>19</v>
      </c>
      <c r="F401" s="238" t="s">
        <v>450</v>
      </c>
      <c r="G401" s="236"/>
      <c r="H401" s="239">
        <v>5</v>
      </c>
      <c r="I401" s="240"/>
      <c r="J401" s="236"/>
      <c r="K401" s="236"/>
      <c r="L401" s="241"/>
      <c r="M401" s="242"/>
      <c r="N401" s="243"/>
      <c r="O401" s="243"/>
      <c r="P401" s="243"/>
      <c r="Q401" s="243"/>
      <c r="R401" s="243"/>
      <c r="S401" s="243"/>
      <c r="T401" s="24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5" t="s">
        <v>145</v>
      </c>
      <c r="AU401" s="245" t="s">
        <v>84</v>
      </c>
      <c r="AV401" s="14" t="s">
        <v>84</v>
      </c>
      <c r="AW401" s="14" t="s">
        <v>34</v>
      </c>
      <c r="AX401" s="14" t="s">
        <v>81</v>
      </c>
      <c r="AY401" s="245" t="s">
        <v>134</v>
      </c>
    </row>
    <row r="402" s="2" customFormat="1" ht="16.5" customHeight="1">
      <c r="A402" s="40"/>
      <c r="B402" s="41"/>
      <c r="C402" s="257" t="s">
        <v>451</v>
      </c>
      <c r="D402" s="257" t="s">
        <v>263</v>
      </c>
      <c r="E402" s="258" t="s">
        <v>452</v>
      </c>
      <c r="F402" s="259" t="s">
        <v>453</v>
      </c>
      <c r="G402" s="260" t="s">
        <v>365</v>
      </c>
      <c r="H402" s="261">
        <v>5</v>
      </c>
      <c r="I402" s="262"/>
      <c r="J402" s="263">
        <f>ROUND(I402*H402,2)</f>
        <v>0</v>
      </c>
      <c r="K402" s="259" t="s">
        <v>140</v>
      </c>
      <c r="L402" s="264"/>
      <c r="M402" s="265" t="s">
        <v>19</v>
      </c>
      <c r="N402" s="266" t="s">
        <v>44</v>
      </c>
      <c r="O402" s="86"/>
      <c r="P402" s="215">
        <f>O402*H402</f>
        <v>0</v>
      </c>
      <c r="Q402" s="215">
        <v>0.0015399999999999999</v>
      </c>
      <c r="R402" s="215">
        <f>Q402*H402</f>
        <v>0.0076999999999999994</v>
      </c>
      <c r="S402" s="215">
        <v>0</v>
      </c>
      <c r="T402" s="216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7" t="s">
        <v>200</v>
      </c>
      <c r="AT402" s="217" t="s">
        <v>263</v>
      </c>
      <c r="AU402" s="217" t="s">
        <v>84</v>
      </c>
      <c r="AY402" s="19" t="s">
        <v>134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9" t="s">
        <v>81</v>
      </c>
      <c r="BK402" s="218">
        <f>ROUND(I402*H402,2)</f>
        <v>0</v>
      </c>
      <c r="BL402" s="19" t="s">
        <v>141</v>
      </c>
      <c r="BM402" s="217" t="s">
        <v>454</v>
      </c>
    </row>
    <row r="403" s="2" customFormat="1" ht="21.75" customHeight="1">
      <c r="A403" s="40"/>
      <c r="B403" s="41"/>
      <c r="C403" s="206" t="s">
        <v>455</v>
      </c>
      <c r="D403" s="206" t="s">
        <v>136</v>
      </c>
      <c r="E403" s="207" t="s">
        <v>456</v>
      </c>
      <c r="F403" s="208" t="s">
        <v>457</v>
      </c>
      <c r="G403" s="209" t="s">
        <v>177</v>
      </c>
      <c r="H403" s="210">
        <v>8</v>
      </c>
      <c r="I403" s="211"/>
      <c r="J403" s="212">
        <f>ROUND(I403*H403,2)</f>
        <v>0</v>
      </c>
      <c r="K403" s="208" t="s">
        <v>140</v>
      </c>
      <c r="L403" s="46"/>
      <c r="M403" s="213" t="s">
        <v>19</v>
      </c>
      <c r="N403" s="214" t="s">
        <v>44</v>
      </c>
      <c r="O403" s="86"/>
      <c r="P403" s="215">
        <f>O403*H403</f>
        <v>0</v>
      </c>
      <c r="Q403" s="215">
        <v>0</v>
      </c>
      <c r="R403" s="215">
        <f>Q403*H403</f>
        <v>0</v>
      </c>
      <c r="S403" s="215">
        <v>1.9199999999999999</v>
      </c>
      <c r="T403" s="216">
        <f>S403*H403</f>
        <v>15.359999999999999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141</v>
      </c>
      <c r="AT403" s="217" t="s">
        <v>136</v>
      </c>
      <c r="AU403" s="217" t="s">
        <v>84</v>
      </c>
      <c r="AY403" s="19" t="s">
        <v>134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81</v>
      </c>
      <c r="BK403" s="218">
        <f>ROUND(I403*H403,2)</f>
        <v>0</v>
      </c>
      <c r="BL403" s="19" t="s">
        <v>141</v>
      </c>
      <c r="BM403" s="217" t="s">
        <v>458</v>
      </c>
    </row>
    <row r="404" s="2" customFormat="1">
      <c r="A404" s="40"/>
      <c r="B404" s="41"/>
      <c r="C404" s="42"/>
      <c r="D404" s="219" t="s">
        <v>143</v>
      </c>
      <c r="E404" s="42"/>
      <c r="F404" s="220" t="s">
        <v>459</v>
      </c>
      <c r="G404" s="42"/>
      <c r="H404" s="42"/>
      <c r="I404" s="221"/>
      <c r="J404" s="42"/>
      <c r="K404" s="42"/>
      <c r="L404" s="46"/>
      <c r="M404" s="222"/>
      <c r="N404" s="223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143</v>
      </c>
      <c r="AU404" s="19" t="s">
        <v>84</v>
      </c>
    </row>
    <row r="405" s="13" customFormat="1">
      <c r="A405" s="13"/>
      <c r="B405" s="224"/>
      <c r="C405" s="225"/>
      <c r="D405" s="226" t="s">
        <v>145</v>
      </c>
      <c r="E405" s="227" t="s">
        <v>19</v>
      </c>
      <c r="F405" s="228" t="s">
        <v>460</v>
      </c>
      <c r="G405" s="225"/>
      <c r="H405" s="227" t="s">
        <v>19</v>
      </c>
      <c r="I405" s="229"/>
      <c r="J405" s="225"/>
      <c r="K405" s="225"/>
      <c r="L405" s="230"/>
      <c r="M405" s="231"/>
      <c r="N405" s="232"/>
      <c r="O405" s="232"/>
      <c r="P405" s="232"/>
      <c r="Q405" s="232"/>
      <c r="R405" s="232"/>
      <c r="S405" s="232"/>
      <c r="T405" s="23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4" t="s">
        <v>145</v>
      </c>
      <c r="AU405" s="234" t="s">
        <v>84</v>
      </c>
      <c r="AV405" s="13" t="s">
        <v>81</v>
      </c>
      <c r="AW405" s="13" t="s">
        <v>34</v>
      </c>
      <c r="AX405" s="13" t="s">
        <v>73</v>
      </c>
      <c r="AY405" s="234" t="s">
        <v>134</v>
      </c>
    </row>
    <row r="406" s="14" customFormat="1">
      <c r="A406" s="14"/>
      <c r="B406" s="235"/>
      <c r="C406" s="236"/>
      <c r="D406" s="226" t="s">
        <v>145</v>
      </c>
      <c r="E406" s="237" t="s">
        <v>19</v>
      </c>
      <c r="F406" s="238" t="s">
        <v>416</v>
      </c>
      <c r="G406" s="236"/>
      <c r="H406" s="239">
        <v>8</v>
      </c>
      <c r="I406" s="240"/>
      <c r="J406" s="236"/>
      <c r="K406" s="236"/>
      <c r="L406" s="241"/>
      <c r="M406" s="242"/>
      <c r="N406" s="243"/>
      <c r="O406" s="243"/>
      <c r="P406" s="243"/>
      <c r="Q406" s="243"/>
      <c r="R406" s="243"/>
      <c r="S406" s="243"/>
      <c r="T406" s="24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5" t="s">
        <v>145</v>
      </c>
      <c r="AU406" s="245" t="s">
        <v>84</v>
      </c>
      <c r="AV406" s="14" t="s">
        <v>84</v>
      </c>
      <c r="AW406" s="14" t="s">
        <v>34</v>
      </c>
      <c r="AX406" s="14" t="s">
        <v>81</v>
      </c>
      <c r="AY406" s="245" t="s">
        <v>134</v>
      </c>
    </row>
    <row r="407" s="2" customFormat="1" ht="16.5" customHeight="1">
      <c r="A407" s="40"/>
      <c r="B407" s="41"/>
      <c r="C407" s="206" t="s">
        <v>461</v>
      </c>
      <c r="D407" s="206" t="s">
        <v>136</v>
      </c>
      <c r="E407" s="207" t="s">
        <v>462</v>
      </c>
      <c r="F407" s="208" t="s">
        <v>463</v>
      </c>
      <c r="G407" s="209" t="s">
        <v>365</v>
      </c>
      <c r="H407" s="210">
        <v>43</v>
      </c>
      <c r="I407" s="211"/>
      <c r="J407" s="212">
        <f>ROUND(I407*H407,2)</f>
        <v>0</v>
      </c>
      <c r="K407" s="208" t="s">
        <v>140</v>
      </c>
      <c r="L407" s="46"/>
      <c r="M407" s="213" t="s">
        <v>19</v>
      </c>
      <c r="N407" s="214" t="s">
        <v>44</v>
      </c>
      <c r="O407" s="86"/>
      <c r="P407" s="215">
        <f>O407*H407</f>
        <v>0</v>
      </c>
      <c r="Q407" s="215">
        <v>0.12422</v>
      </c>
      <c r="R407" s="215">
        <f>Q407*H407</f>
        <v>5.3414599999999997</v>
      </c>
      <c r="S407" s="215">
        <v>0</v>
      </c>
      <c r="T407" s="216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7" t="s">
        <v>141</v>
      </c>
      <c r="AT407" s="217" t="s">
        <v>136</v>
      </c>
      <c r="AU407" s="217" t="s">
        <v>84</v>
      </c>
      <c r="AY407" s="19" t="s">
        <v>134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9" t="s">
        <v>81</v>
      </c>
      <c r="BK407" s="218">
        <f>ROUND(I407*H407,2)</f>
        <v>0</v>
      </c>
      <c r="BL407" s="19" t="s">
        <v>141</v>
      </c>
      <c r="BM407" s="217" t="s">
        <v>464</v>
      </c>
    </row>
    <row r="408" s="2" customFormat="1">
      <c r="A408" s="40"/>
      <c r="B408" s="41"/>
      <c r="C408" s="42"/>
      <c r="D408" s="219" t="s">
        <v>143</v>
      </c>
      <c r="E408" s="42"/>
      <c r="F408" s="220" t="s">
        <v>465</v>
      </c>
      <c r="G408" s="42"/>
      <c r="H408" s="42"/>
      <c r="I408" s="221"/>
      <c r="J408" s="42"/>
      <c r="K408" s="42"/>
      <c r="L408" s="46"/>
      <c r="M408" s="222"/>
      <c r="N408" s="223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143</v>
      </c>
      <c r="AU408" s="19" t="s">
        <v>84</v>
      </c>
    </row>
    <row r="409" s="13" customFormat="1">
      <c r="A409" s="13"/>
      <c r="B409" s="224"/>
      <c r="C409" s="225"/>
      <c r="D409" s="226" t="s">
        <v>145</v>
      </c>
      <c r="E409" s="227" t="s">
        <v>19</v>
      </c>
      <c r="F409" s="228" t="s">
        <v>146</v>
      </c>
      <c r="G409" s="225"/>
      <c r="H409" s="227" t="s">
        <v>19</v>
      </c>
      <c r="I409" s="229"/>
      <c r="J409" s="225"/>
      <c r="K409" s="225"/>
      <c r="L409" s="230"/>
      <c r="M409" s="231"/>
      <c r="N409" s="232"/>
      <c r="O409" s="232"/>
      <c r="P409" s="232"/>
      <c r="Q409" s="232"/>
      <c r="R409" s="232"/>
      <c r="S409" s="232"/>
      <c r="T409" s="23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4" t="s">
        <v>145</v>
      </c>
      <c r="AU409" s="234" t="s">
        <v>84</v>
      </c>
      <c r="AV409" s="13" t="s">
        <v>81</v>
      </c>
      <c r="AW409" s="13" t="s">
        <v>34</v>
      </c>
      <c r="AX409" s="13" t="s">
        <v>73</v>
      </c>
      <c r="AY409" s="234" t="s">
        <v>134</v>
      </c>
    </row>
    <row r="410" s="14" customFormat="1">
      <c r="A410" s="14"/>
      <c r="B410" s="235"/>
      <c r="C410" s="236"/>
      <c r="D410" s="226" t="s">
        <v>145</v>
      </c>
      <c r="E410" s="237" t="s">
        <v>19</v>
      </c>
      <c r="F410" s="238" t="s">
        <v>368</v>
      </c>
      <c r="G410" s="236"/>
      <c r="H410" s="239">
        <v>38</v>
      </c>
      <c r="I410" s="240"/>
      <c r="J410" s="236"/>
      <c r="K410" s="236"/>
      <c r="L410" s="241"/>
      <c r="M410" s="242"/>
      <c r="N410" s="243"/>
      <c r="O410" s="243"/>
      <c r="P410" s="243"/>
      <c r="Q410" s="243"/>
      <c r="R410" s="243"/>
      <c r="S410" s="243"/>
      <c r="T410" s="24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5" t="s">
        <v>145</v>
      </c>
      <c r="AU410" s="245" t="s">
        <v>84</v>
      </c>
      <c r="AV410" s="14" t="s">
        <v>84</v>
      </c>
      <c r="AW410" s="14" t="s">
        <v>34</v>
      </c>
      <c r="AX410" s="14" t="s">
        <v>73</v>
      </c>
      <c r="AY410" s="245" t="s">
        <v>134</v>
      </c>
    </row>
    <row r="411" s="14" customFormat="1">
      <c r="A411" s="14"/>
      <c r="B411" s="235"/>
      <c r="C411" s="236"/>
      <c r="D411" s="226" t="s">
        <v>145</v>
      </c>
      <c r="E411" s="237" t="s">
        <v>19</v>
      </c>
      <c r="F411" s="238" t="s">
        <v>369</v>
      </c>
      <c r="G411" s="236"/>
      <c r="H411" s="239">
        <v>2</v>
      </c>
      <c r="I411" s="240"/>
      <c r="J411" s="236"/>
      <c r="K411" s="236"/>
      <c r="L411" s="241"/>
      <c r="M411" s="242"/>
      <c r="N411" s="243"/>
      <c r="O411" s="243"/>
      <c r="P411" s="243"/>
      <c r="Q411" s="243"/>
      <c r="R411" s="243"/>
      <c r="S411" s="243"/>
      <c r="T411" s="24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5" t="s">
        <v>145</v>
      </c>
      <c r="AU411" s="245" t="s">
        <v>84</v>
      </c>
      <c r="AV411" s="14" t="s">
        <v>84</v>
      </c>
      <c r="AW411" s="14" t="s">
        <v>34</v>
      </c>
      <c r="AX411" s="14" t="s">
        <v>73</v>
      </c>
      <c r="AY411" s="245" t="s">
        <v>134</v>
      </c>
    </row>
    <row r="412" s="13" customFormat="1">
      <c r="A412" s="13"/>
      <c r="B412" s="224"/>
      <c r="C412" s="225"/>
      <c r="D412" s="226" t="s">
        <v>145</v>
      </c>
      <c r="E412" s="227" t="s">
        <v>19</v>
      </c>
      <c r="F412" s="228" t="s">
        <v>151</v>
      </c>
      <c r="G412" s="225"/>
      <c r="H412" s="227" t="s">
        <v>19</v>
      </c>
      <c r="I412" s="229"/>
      <c r="J412" s="225"/>
      <c r="K412" s="225"/>
      <c r="L412" s="230"/>
      <c r="M412" s="231"/>
      <c r="N412" s="232"/>
      <c r="O412" s="232"/>
      <c r="P412" s="232"/>
      <c r="Q412" s="232"/>
      <c r="R412" s="232"/>
      <c r="S412" s="232"/>
      <c r="T412" s="23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4" t="s">
        <v>145</v>
      </c>
      <c r="AU412" s="234" t="s">
        <v>84</v>
      </c>
      <c r="AV412" s="13" t="s">
        <v>81</v>
      </c>
      <c r="AW412" s="13" t="s">
        <v>34</v>
      </c>
      <c r="AX412" s="13" t="s">
        <v>73</v>
      </c>
      <c r="AY412" s="234" t="s">
        <v>134</v>
      </c>
    </row>
    <row r="413" s="14" customFormat="1">
      <c r="A413" s="14"/>
      <c r="B413" s="235"/>
      <c r="C413" s="236"/>
      <c r="D413" s="226" t="s">
        <v>145</v>
      </c>
      <c r="E413" s="237" t="s">
        <v>19</v>
      </c>
      <c r="F413" s="238" t="s">
        <v>370</v>
      </c>
      <c r="G413" s="236"/>
      <c r="H413" s="239">
        <v>3</v>
      </c>
      <c r="I413" s="240"/>
      <c r="J413" s="236"/>
      <c r="K413" s="236"/>
      <c r="L413" s="241"/>
      <c r="M413" s="242"/>
      <c r="N413" s="243"/>
      <c r="O413" s="243"/>
      <c r="P413" s="243"/>
      <c r="Q413" s="243"/>
      <c r="R413" s="243"/>
      <c r="S413" s="243"/>
      <c r="T413" s="24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5" t="s">
        <v>145</v>
      </c>
      <c r="AU413" s="245" t="s">
        <v>84</v>
      </c>
      <c r="AV413" s="14" t="s">
        <v>84</v>
      </c>
      <c r="AW413" s="14" t="s">
        <v>34</v>
      </c>
      <c r="AX413" s="14" t="s">
        <v>73</v>
      </c>
      <c r="AY413" s="245" t="s">
        <v>134</v>
      </c>
    </row>
    <row r="414" s="15" customFormat="1">
      <c r="A414" s="15"/>
      <c r="B414" s="246"/>
      <c r="C414" s="247"/>
      <c r="D414" s="226" t="s">
        <v>145</v>
      </c>
      <c r="E414" s="248" t="s">
        <v>19</v>
      </c>
      <c r="F414" s="249" t="s">
        <v>153</v>
      </c>
      <c r="G414" s="247"/>
      <c r="H414" s="250">
        <v>43</v>
      </c>
      <c r="I414" s="251"/>
      <c r="J414" s="247"/>
      <c r="K414" s="247"/>
      <c r="L414" s="252"/>
      <c r="M414" s="253"/>
      <c r="N414" s="254"/>
      <c r="O414" s="254"/>
      <c r="P414" s="254"/>
      <c r="Q414" s="254"/>
      <c r="R414" s="254"/>
      <c r="S414" s="254"/>
      <c r="T414" s="25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56" t="s">
        <v>145</v>
      </c>
      <c r="AU414" s="256" t="s">
        <v>84</v>
      </c>
      <c r="AV414" s="15" t="s">
        <v>141</v>
      </c>
      <c r="AW414" s="15" t="s">
        <v>34</v>
      </c>
      <c r="AX414" s="15" t="s">
        <v>81</v>
      </c>
      <c r="AY414" s="256" t="s">
        <v>134</v>
      </c>
    </row>
    <row r="415" s="2" customFormat="1" ht="16.5" customHeight="1">
      <c r="A415" s="40"/>
      <c r="B415" s="41"/>
      <c r="C415" s="257" t="s">
        <v>466</v>
      </c>
      <c r="D415" s="257" t="s">
        <v>263</v>
      </c>
      <c r="E415" s="258" t="s">
        <v>467</v>
      </c>
      <c r="F415" s="259" t="s">
        <v>468</v>
      </c>
      <c r="G415" s="260" t="s">
        <v>365</v>
      </c>
      <c r="H415" s="261">
        <v>43</v>
      </c>
      <c r="I415" s="262"/>
      <c r="J415" s="263">
        <f>ROUND(I415*H415,2)</f>
        <v>0</v>
      </c>
      <c r="K415" s="259" t="s">
        <v>140</v>
      </c>
      <c r="L415" s="264"/>
      <c r="M415" s="265" t="s">
        <v>19</v>
      </c>
      <c r="N415" s="266" t="s">
        <v>44</v>
      </c>
      <c r="O415" s="86"/>
      <c r="P415" s="215">
        <f>O415*H415</f>
        <v>0</v>
      </c>
      <c r="Q415" s="215">
        <v>0.108</v>
      </c>
      <c r="R415" s="215">
        <f>Q415*H415</f>
        <v>4.6440000000000001</v>
      </c>
      <c r="S415" s="215">
        <v>0</v>
      </c>
      <c r="T415" s="216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7" t="s">
        <v>200</v>
      </c>
      <c r="AT415" s="217" t="s">
        <v>263</v>
      </c>
      <c r="AU415" s="217" t="s">
        <v>84</v>
      </c>
      <c r="AY415" s="19" t="s">
        <v>134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9" t="s">
        <v>81</v>
      </c>
      <c r="BK415" s="218">
        <f>ROUND(I415*H415,2)</f>
        <v>0</v>
      </c>
      <c r="BL415" s="19" t="s">
        <v>141</v>
      </c>
      <c r="BM415" s="217" t="s">
        <v>469</v>
      </c>
    </row>
    <row r="416" s="2" customFormat="1" ht="16.5" customHeight="1">
      <c r="A416" s="40"/>
      <c r="B416" s="41"/>
      <c r="C416" s="206" t="s">
        <v>470</v>
      </c>
      <c r="D416" s="206" t="s">
        <v>136</v>
      </c>
      <c r="E416" s="207" t="s">
        <v>471</v>
      </c>
      <c r="F416" s="208" t="s">
        <v>472</v>
      </c>
      <c r="G416" s="209" t="s">
        <v>365</v>
      </c>
      <c r="H416" s="210">
        <v>43</v>
      </c>
      <c r="I416" s="211"/>
      <c r="J416" s="212">
        <f>ROUND(I416*H416,2)</f>
        <v>0</v>
      </c>
      <c r="K416" s="208" t="s">
        <v>140</v>
      </c>
      <c r="L416" s="46"/>
      <c r="M416" s="213" t="s">
        <v>19</v>
      </c>
      <c r="N416" s="214" t="s">
        <v>44</v>
      </c>
      <c r="O416" s="86"/>
      <c r="P416" s="215">
        <f>O416*H416</f>
        <v>0</v>
      </c>
      <c r="Q416" s="215">
        <v>0.02972</v>
      </c>
      <c r="R416" s="215">
        <f>Q416*H416</f>
        <v>1.27796</v>
      </c>
      <c r="S416" s="215">
        <v>0</v>
      </c>
      <c r="T416" s="21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141</v>
      </c>
      <c r="AT416" s="217" t="s">
        <v>136</v>
      </c>
      <c r="AU416" s="217" t="s">
        <v>84</v>
      </c>
      <c r="AY416" s="19" t="s">
        <v>134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9" t="s">
        <v>81</v>
      </c>
      <c r="BK416" s="218">
        <f>ROUND(I416*H416,2)</f>
        <v>0</v>
      </c>
      <c r="BL416" s="19" t="s">
        <v>141</v>
      </c>
      <c r="BM416" s="217" t="s">
        <v>473</v>
      </c>
    </row>
    <row r="417" s="2" customFormat="1">
      <c r="A417" s="40"/>
      <c r="B417" s="41"/>
      <c r="C417" s="42"/>
      <c r="D417" s="219" t="s">
        <v>143</v>
      </c>
      <c r="E417" s="42"/>
      <c r="F417" s="220" t="s">
        <v>474</v>
      </c>
      <c r="G417" s="42"/>
      <c r="H417" s="42"/>
      <c r="I417" s="221"/>
      <c r="J417" s="42"/>
      <c r="K417" s="42"/>
      <c r="L417" s="46"/>
      <c r="M417" s="222"/>
      <c r="N417" s="223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143</v>
      </c>
      <c r="AU417" s="19" t="s">
        <v>84</v>
      </c>
    </row>
    <row r="418" s="13" customFormat="1">
      <c r="A418" s="13"/>
      <c r="B418" s="224"/>
      <c r="C418" s="225"/>
      <c r="D418" s="226" t="s">
        <v>145</v>
      </c>
      <c r="E418" s="227" t="s">
        <v>19</v>
      </c>
      <c r="F418" s="228" t="s">
        <v>146</v>
      </c>
      <c r="G418" s="225"/>
      <c r="H418" s="227" t="s">
        <v>19</v>
      </c>
      <c r="I418" s="229"/>
      <c r="J418" s="225"/>
      <c r="K418" s="225"/>
      <c r="L418" s="230"/>
      <c r="M418" s="231"/>
      <c r="N418" s="232"/>
      <c r="O418" s="232"/>
      <c r="P418" s="232"/>
      <c r="Q418" s="232"/>
      <c r="R418" s="232"/>
      <c r="S418" s="232"/>
      <c r="T418" s="23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4" t="s">
        <v>145</v>
      </c>
      <c r="AU418" s="234" t="s">
        <v>84</v>
      </c>
      <c r="AV418" s="13" t="s">
        <v>81</v>
      </c>
      <c r="AW418" s="13" t="s">
        <v>34</v>
      </c>
      <c r="AX418" s="13" t="s">
        <v>73</v>
      </c>
      <c r="AY418" s="234" t="s">
        <v>134</v>
      </c>
    </row>
    <row r="419" s="14" customFormat="1">
      <c r="A419" s="14"/>
      <c r="B419" s="235"/>
      <c r="C419" s="236"/>
      <c r="D419" s="226" t="s">
        <v>145</v>
      </c>
      <c r="E419" s="237" t="s">
        <v>19</v>
      </c>
      <c r="F419" s="238" t="s">
        <v>368</v>
      </c>
      <c r="G419" s="236"/>
      <c r="H419" s="239">
        <v>38</v>
      </c>
      <c r="I419" s="240"/>
      <c r="J419" s="236"/>
      <c r="K419" s="236"/>
      <c r="L419" s="241"/>
      <c r="M419" s="242"/>
      <c r="N419" s="243"/>
      <c r="O419" s="243"/>
      <c r="P419" s="243"/>
      <c r="Q419" s="243"/>
      <c r="R419" s="243"/>
      <c r="S419" s="243"/>
      <c r="T419" s="24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5" t="s">
        <v>145</v>
      </c>
      <c r="AU419" s="245" t="s">
        <v>84</v>
      </c>
      <c r="AV419" s="14" t="s">
        <v>84</v>
      </c>
      <c r="AW419" s="14" t="s">
        <v>34</v>
      </c>
      <c r="AX419" s="14" t="s">
        <v>73</v>
      </c>
      <c r="AY419" s="245" t="s">
        <v>134</v>
      </c>
    </row>
    <row r="420" s="14" customFormat="1">
      <c r="A420" s="14"/>
      <c r="B420" s="235"/>
      <c r="C420" s="236"/>
      <c r="D420" s="226" t="s">
        <v>145</v>
      </c>
      <c r="E420" s="237" t="s">
        <v>19</v>
      </c>
      <c r="F420" s="238" t="s">
        <v>369</v>
      </c>
      <c r="G420" s="236"/>
      <c r="H420" s="239">
        <v>2</v>
      </c>
      <c r="I420" s="240"/>
      <c r="J420" s="236"/>
      <c r="K420" s="236"/>
      <c r="L420" s="241"/>
      <c r="M420" s="242"/>
      <c r="N420" s="243"/>
      <c r="O420" s="243"/>
      <c r="P420" s="243"/>
      <c r="Q420" s="243"/>
      <c r="R420" s="243"/>
      <c r="S420" s="243"/>
      <c r="T420" s="24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5" t="s">
        <v>145</v>
      </c>
      <c r="AU420" s="245" t="s">
        <v>84</v>
      </c>
      <c r="AV420" s="14" t="s">
        <v>84</v>
      </c>
      <c r="AW420" s="14" t="s">
        <v>34</v>
      </c>
      <c r="AX420" s="14" t="s">
        <v>73</v>
      </c>
      <c r="AY420" s="245" t="s">
        <v>134</v>
      </c>
    </row>
    <row r="421" s="13" customFormat="1">
      <c r="A421" s="13"/>
      <c r="B421" s="224"/>
      <c r="C421" s="225"/>
      <c r="D421" s="226" t="s">
        <v>145</v>
      </c>
      <c r="E421" s="227" t="s">
        <v>19</v>
      </c>
      <c r="F421" s="228" t="s">
        <v>151</v>
      </c>
      <c r="G421" s="225"/>
      <c r="H421" s="227" t="s">
        <v>19</v>
      </c>
      <c r="I421" s="229"/>
      <c r="J421" s="225"/>
      <c r="K421" s="225"/>
      <c r="L421" s="230"/>
      <c r="M421" s="231"/>
      <c r="N421" s="232"/>
      <c r="O421" s="232"/>
      <c r="P421" s="232"/>
      <c r="Q421" s="232"/>
      <c r="R421" s="232"/>
      <c r="S421" s="232"/>
      <c r="T421" s="23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4" t="s">
        <v>145</v>
      </c>
      <c r="AU421" s="234" t="s">
        <v>84</v>
      </c>
      <c r="AV421" s="13" t="s">
        <v>81</v>
      </c>
      <c r="AW421" s="13" t="s">
        <v>34</v>
      </c>
      <c r="AX421" s="13" t="s">
        <v>73</v>
      </c>
      <c r="AY421" s="234" t="s">
        <v>134</v>
      </c>
    </row>
    <row r="422" s="14" customFormat="1">
      <c r="A422" s="14"/>
      <c r="B422" s="235"/>
      <c r="C422" s="236"/>
      <c r="D422" s="226" t="s">
        <v>145</v>
      </c>
      <c r="E422" s="237" t="s">
        <v>19</v>
      </c>
      <c r="F422" s="238" t="s">
        <v>370</v>
      </c>
      <c r="G422" s="236"/>
      <c r="H422" s="239">
        <v>3</v>
      </c>
      <c r="I422" s="240"/>
      <c r="J422" s="236"/>
      <c r="K422" s="236"/>
      <c r="L422" s="241"/>
      <c r="M422" s="242"/>
      <c r="N422" s="243"/>
      <c r="O422" s="243"/>
      <c r="P422" s="243"/>
      <c r="Q422" s="243"/>
      <c r="R422" s="243"/>
      <c r="S422" s="243"/>
      <c r="T422" s="24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5" t="s">
        <v>145</v>
      </c>
      <c r="AU422" s="245" t="s">
        <v>84</v>
      </c>
      <c r="AV422" s="14" t="s">
        <v>84</v>
      </c>
      <c r="AW422" s="14" t="s">
        <v>34</v>
      </c>
      <c r="AX422" s="14" t="s">
        <v>73</v>
      </c>
      <c r="AY422" s="245" t="s">
        <v>134</v>
      </c>
    </row>
    <row r="423" s="15" customFormat="1">
      <c r="A423" s="15"/>
      <c r="B423" s="246"/>
      <c r="C423" s="247"/>
      <c r="D423" s="226" t="s">
        <v>145</v>
      </c>
      <c r="E423" s="248" t="s">
        <v>19</v>
      </c>
      <c r="F423" s="249" t="s">
        <v>153</v>
      </c>
      <c r="G423" s="247"/>
      <c r="H423" s="250">
        <v>43</v>
      </c>
      <c r="I423" s="251"/>
      <c r="J423" s="247"/>
      <c r="K423" s="247"/>
      <c r="L423" s="252"/>
      <c r="M423" s="253"/>
      <c r="N423" s="254"/>
      <c r="O423" s="254"/>
      <c r="P423" s="254"/>
      <c r="Q423" s="254"/>
      <c r="R423" s="254"/>
      <c r="S423" s="254"/>
      <c r="T423" s="25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6" t="s">
        <v>145</v>
      </c>
      <c r="AU423" s="256" t="s">
        <v>84</v>
      </c>
      <c r="AV423" s="15" t="s">
        <v>141</v>
      </c>
      <c r="AW423" s="15" t="s">
        <v>34</v>
      </c>
      <c r="AX423" s="15" t="s">
        <v>81</v>
      </c>
      <c r="AY423" s="256" t="s">
        <v>134</v>
      </c>
    </row>
    <row r="424" s="2" customFormat="1" ht="16.5" customHeight="1">
      <c r="A424" s="40"/>
      <c r="B424" s="41"/>
      <c r="C424" s="257" t="s">
        <v>475</v>
      </c>
      <c r="D424" s="257" t="s">
        <v>263</v>
      </c>
      <c r="E424" s="258" t="s">
        <v>476</v>
      </c>
      <c r="F424" s="259" t="s">
        <v>477</v>
      </c>
      <c r="G424" s="260" t="s">
        <v>365</v>
      </c>
      <c r="H424" s="261">
        <v>43</v>
      </c>
      <c r="I424" s="262"/>
      <c r="J424" s="263">
        <f>ROUND(I424*H424,2)</f>
        <v>0</v>
      </c>
      <c r="K424" s="259" t="s">
        <v>140</v>
      </c>
      <c r="L424" s="264"/>
      <c r="M424" s="265" t="s">
        <v>19</v>
      </c>
      <c r="N424" s="266" t="s">
        <v>44</v>
      </c>
      <c r="O424" s="86"/>
      <c r="P424" s="215">
        <f>O424*H424</f>
        <v>0</v>
      </c>
      <c r="Q424" s="215">
        <v>0.058000000000000003</v>
      </c>
      <c r="R424" s="215">
        <f>Q424*H424</f>
        <v>2.4940000000000002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200</v>
      </c>
      <c r="AT424" s="217" t="s">
        <v>263</v>
      </c>
      <c r="AU424" s="217" t="s">
        <v>84</v>
      </c>
      <c r="AY424" s="19" t="s">
        <v>134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9" t="s">
        <v>81</v>
      </c>
      <c r="BK424" s="218">
        <f>ROUND(I424*H424,2)</f>
        <v>0</v>
      </c>
      <c r="BL424" s="19" t="s">
        <v>141</v>
      </c>
      <c r="BM424" s="217" t="s">
        <v>478</v>
      </c>
    </row>
    <row r="425" s="2" customFormat="1" ht="16.5" customHeight="1">
      <c r="A425" s="40"/>
      <c r="B425" s="41"/>
      <c r="C425" s="206" t="s">
        <v>479</v>
      </c>
      <c r="D425" s="206" t="s">
        <v>136</v>
      </c>
      <c r="E425" s="207" t="s">
        <v>480</v>
      </c>
      <c r="F425" s="208" t="s">
        <v>481</v>
      </c>
      <c r="G425" s="209" t="s">
        <v>365</v>
      </c>
      <c r="H425" s="210">
        <v>43</v>
      </c>
      <c r="I425" s="211"/>
      <c r="J425" s="212">
        <f>ROUND(I425*H425,2)</f>
        <v>0</v>
      </c>
      <c r="K425" s="208" t="s">
        <v>140</v>
      </c>
      <c r="L425" s="46"/>
      <c r="M425" s="213" t="s">
        <v>19</v>
      </c>
      <c r="N425" s="214" t="s">
        <v>44</v>
      </c>
      <c r="O425" s="86"/>
      <c r="P425" s="215">
        <f>O425*H425</f>
        <v>0</v>
      </c>
      <c r="Q425" s="215">
        <v>0.02972</v>
      </c>
      <c r="R425" s="215">
        <f>Q425*H425</f>
        <v>1.27796</v>
      </c>
      <c r="S425" s="215">
        <v>0</v>
      </c>
      <c r="T425" s="216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7" t="s">
        <v>141</v>
      </c>
      <c r="AT425" s="217" t="s">
        <v>136</v>
      </c>
      <c r="AU425" s="217" t="s">
        <v>84</v>
      </c>
      <c r="AY425" s="19" t="s">
        <v>134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19" t="s">
        <v>81</v>
      </c>
      <c r="BK425" s="218">
        <f>ROUND(I425*H425,2)</f>
        <v>0</v>
      </c>
      <c r="BL425" s="19" t="s">
        <v>141</v>
      </c>
      <c r="BM425" s="217" t="s">
        <v>482</v>
      </c>
    </row>
    <row r="426" s="2" customFormat="1">
      <c r="A426" s="40"/>
      <c r="B426" s="41"/>
      <c r="C426" s="42"/>
      <c r="D426" s="219" t="s">
        <v>143</v>
      </c>
      <c r="E426" s="42"/>
      <c r="F426" s="220" t="s">
        <v>483</v>
      </c>
      <c r="G426" s="42"/>
      <c r="H426" s="42"/>
      <c r="I426" s="221"/>
      <c r="J426" s="42"/>
      <c r="K426" s="42"/>
      <c r="L426" s="46"/>
      <c r="M426" s="222"/>
      <c r="N426" s="223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143</v>
      </c>
      <c r="AU426" s="19" t="s">
        <v>84</v>
      </c>
    </row>
    <row r="427" s="13" customFormat="1">
      <c r="A427" s="13"/>
      <c r="B427" s="224"/>
      <c r="C427" s="225"/>
      <c r="D427" s="226" t="s">
        <v>145</v>
      </c>
      <c r="E427" s="227" t="s">
        <v>19</v>
      </c>
      <c r="F427" s="228" t="s">
        <v>146</v>
      </c>
      <c r="G427" s="225"/>
      <c r="H427" s="227" t="s">
        <v>19</v>
      </c>
      <c r="I427" s="229"/>
      <c r="J427" s="225"/>
      <c r="K427" s="225"/>
      <c r="L427" s="230"/>
      <c r="M427" s="231"/>
      <c r="N427" s="232"/>
      <c r="O427" s="232"/>
      <c r="P427" s="232"/>
      <c r="Q427" s="232"/>
      <c r="R427" s="232"/>
      <c r="S427" s="232"/>
      <c r="T427" s="23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4" t="s">
        <v>145</v>
      </c>
      <c r="AU427" s="234" t="s">
        <v>84</v>
      </c>
      <c r="AV427" s="13" t="s">
        <v>81</v>
      </c>
      <c r="AW427" s="13" t="s">
        <v>34</v>
      </c>
      <c r="AX427" s="13" t="s">
        <v>73</v>
      </c>
      <c r="AY427" s="234" t="s">
        <v>134</v>
      </c>
    </row>
    <row r="428" s="14" customFormat="1">
      <c r="A428" s="14"/>
      <c r="B428" s="235"/>
      <c r="C428" s="236"/>
      <c r="D428" s="226" t="s">
        <v>145</v>
      </c>
      <c r="E428" s="237" t="s">
        <v>19</v>
      </c>
      <c r="F428" s="238" t="s">
        <v>368</v>
      </c>
      <c r="G428" s="236"/>
      <c r="H428" s="239">
        <v>38</v>
      </c>
      <c r="I428" s="240"/>
      <c r="J428" s="236"/>
      <c r="K428" s="236"/>
      <c r="L428" s="241"/>
      <c r="M428" s="242"/>
      <c r="N428" s="243"/>
      <c r="O428" s="243"/>
      <c r="P428" s="243"/>
      <c r="Q428" s="243"/>
      <c r="R428" s="243"/>
      <c r="S428" s="243"/>
      <c r="T428" s="24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5" t="s">
        <v>145</v>
      </c>
      <c r="AU428" s="245" t="s">
        <v>84</v>
      </c>
      <c r="AV428" s="14" t="s">
        <v>84</v>
      </c>
      <c r="AW428" s="14" t="s">
        <v>34</v>
      </c>
      <c r="AX428" s="14" t="s">
        <v>73</v>
      </c>
      <c r="AY428" s="245" t="s">
        <v>134</v>
      </c>
    </row>
    <row r="429" s="14" customFormat="1">
      <c r="A429" s="14"/>
      <c r="B429" s="235"/>
      <c r="C429" s="236"/>
      <c r="D429" s="226" t="s">
        <v>145</v>
      </c>
      <c r="E429" s="237" t="s">
        <v>19</v>
      </c>
      <c r="F429" s="238" t="s">
        <v>369</v>
      </c>
      <c r="G429" s="236"/>
      <c r="H429" s="239">
        <v>2</v>
      </c>
      <c r="I429" s="240"/>
      <c r="J429" s="236"/>
      <c r="K429" s="236"/>
      <c r="L429" s="241"/>
      <c r="M429" s="242"/>
      <c r="N429" s="243"/>
      <c r="O429" s="243"/>
      <c r="P429" s="243"/>
      <c r="Q429" s="243"/>
      <c r="R429" s="243"/>
      <c r="S429" s="243"/>
      <c r="T429" s="24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5" t="s">
        <v>145</v>
      </c>
      <c r="AU429" s="245" t="s">
        <v>84</v>
      </c>
      <c r="AV429" s="14" t="s">
        <v>84</v>
      </c>
      <c r="AW429" s="14" t="s">
        <v>34</v>
      </c>
      <c r="AX429" s="14" t="s">
        <v>73</v>
      </c>
      <c r="AY429" s="245" t="s">
        <v>134</v>
      </c>
    </row>
    <row r="430" s="13" customFormat="1">
      <c r="A430" s="13"/>
      <c r="B430" s="224"/>
      <c r="C430" s="225"/>
      <c r="D430" s="226" t="s">
        <v>145</v>
      </c>
      <c r="E430" s="227" t="s">
        <v>19</v>
      </c>
      <c r="F430" s="228" t="s">
        <v>151</v>
      </c>
      <c r="G430" s="225"/>
      <c r="H430" s="227" t="s">
        <v>19</v>
      </c>
      <c r="I430" s="229"/>
      <c r="J430" s="225"/>
      <c r="K430" s="225"/>
      <c r="L430" s="230"/>
      <c r="M430" s="231"/>
      <c r="N430" s="232"/>
      <c r="O430" s="232"/>
      <c r="P430" s="232"/>
      <c r="Q430" s="232"/>
      <c r="R430" s="232"/>
      <c r="S430" s="232"/>
      <c r="T430" s="23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4" t="s">
        <v>145</v>
      </c>
      <c r="AU430" s="234" t="s">
        <v>84</v>
      </c>
      <c r="AV430" s="13" t="s">
        <v>81</v>
      </c>
      <c r="AW430" s="13" t="s">
        <v>34</v>
      </c>
      <c r="AX430" s="13" t="s">
        <v>73</v>
      </c>
      <c r="AY430" s="234" t="s">
        <v>134</v>
      </c>
    </row>
    <row r="431" s="14" customFormat="1">
      <c r="A431" s="14"/>
      <c r="B431" s="235"/>
      <c r="C431" s="236"/>
      <c r="D431" s="226" t="s">
        <v>145</v>
      </c>
      <c r="E431" s="237" t="s">
        <v>19</v>
      </c>
      <c r="F431" s="238" t="s">
        <v>370</v>
      </c>
      <c r="G431" s="236"/>
      <c r="H431" s="239">
        <v>3</v>
      </c>
      <c r="I431" s="240"/>
      <c r="J431" s="236"/>
      <c r="K431" s="236"/>
      <c r="L431" s="241"/>
      <c r="M431" s="242"/>
      <c r="N431" s="243"/>
      <c r="O431" s="243"/>
      <c r="P431" s="243"/>
      <c r="Q431" s="243"/>
      <c r="R431" s="243"/>
      <c r="S431" s="243"/>
      <c r="T431" s="24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5" t="s">
        <v>145</v>
      </c>
      <c r="AU431" s="245" t="s">
        <v>84</v>
      </c>
      <c r="AV431" s="14" t="s">
        <v>84</v>
      </c>
      <c r="AW431" s="14" t="s">
        <v>34</v>
      </c>
      <c r="AX431" s="14" t="s">
        <v>73</v>
      </c>
      <c r="AY431" s="245" t="s">
        <v>134</v>
      </c>
    </row>
    <row r="432" s="15" customFormat="1">
      <c r="A432" s="15"/>
      <c r="B432" s="246"/>
      <c r="C432" s="247"/>
      <c r="D432" s="226" t="s">
        <v>145</v>
      </c>
      <c r="E432" s="248" t="s">
        <v>19</v>
      </c>
      <c r="F432" s="249" t="s">
        <v>153</v>
      </c>
      <c r="G432" s="247"/>
      <c r="H432" s="250">
        <v>43</v>
      </c>
      <c r="I432" s="251"/>
      <c r="J432" s="247"/>
      <c r="K432" s="247"/>
      <c r="L432" s="252"/>
      <c r="M432" s="253"/>
      <c r="N432" s="254"/>
      <c r="O432" s="254"/>
      <c r="P432" s="254"/>
      <c r="Q432" s="254"/>
      <c r="R432" s="254"/>
      <c r="S432" s="254"/>
      <c r="T432" s="255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56" t="s">
        <v>145</v>
      </c>
      <c r="AU432" s="256" t="s">
        <v>84</v>
      </c>
      <c r="AV432" s="15" t="s">
        <v>141</v>
      </c>
      <c r="AW432" s="15" t="s">
        <v>34</v>
      </c>
      <c r="AX432" s="15" t="s">
        <v>81</v>
      </c>
      <c r="AY432" s="256" t="s">
        <v>134</v>
      </c>
    </row>
    <row r="433" s="2" customFormat="1" ht="16.5" customHeight="1">
      <c r="A433" s="40"/>
      <c r="B433" s="41"/>
      <c r="C433" s="257" t="s">
        <v>484</v>
      </c>
      <c r="D433" s="257" t="s">
        <v>263</v>
      </c>
      <c r="E433" s="258" t="s">
        <v>485</v>
      </c>
      <c r="F433" s="259" t="s">
        <v>486</v>
      </c>
      <c r="G433" s="260" t="s">
        <v>365</v>
      </c>
      <c r="H433" s="261">
        <v>43</v>
      </c>
      <c r="I433" s="262"/>
      <c r="J433" s="263">
        <f>ROUND(I433*H433,2)</f>
        <v>0</v>
      </c>
      <c r="K433" s="259" t="s">
        <v>140</v>
      </c>
      <c r="L433" s="264"/>
      <c r="M433" s="265" t="s">
        <v>19</v>
      </c>
      <c r="N433" s="266" t="s">
        <v>44</v>
      </c>
      <c r="O433" s="86"/>
      <c r="P433" s="215">
        <f>O433*H433</f>
        <v>0</v>
      </c>
      <c r="Q433" s="215">
        <v>0.057000000000000002</v>
      </c>
      <c r="R433" s="215">
        <f>Q433*H433</f>
        <v>2.4510000000000001</v>
      </c>
      <c r="S433" s="215">
        <v>0</v>
      </c>
      <c r="T433" s="216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7" t="s">
        <v>200</v>
      </c>
      <c r="AT433" s="217" t="s">
        <v>263</v>
      </c>
      <c r="AU433" s="217" t="s">
        <v>84</v>
      </c>
      <c r="AY433" s="19" t="s">
        <v>134</v>
      </c>
      <c r="BE433" s="218">
        <f>IF(N433="základní",J433,0)</f>
        <v>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9" t="s">
        <v>81</v>
      </c>
      <c r="BK433" s="218">
        <f>ROUND(I433*H433,2)</f>
        <v>0</v>
      </c>
      <c r="BL433" s="19" t="s">
        <v>141</v>
      </c>
      <c r="BM433" s="217" t="s">
        <v>487</v>
      </c>
    </row>
    <row r="434" s="2" customFormat="1" ht="24.15" customHeight="1">
      <c r="A434" s="40"/>
      <c r="B434" s="41"/>
      <c r="C434" s="206" t="s">
        <v>488</v>
      </c>
      <c r="D434" s="206" t="s">
        <v>136</v>
      </c>
      <c r="E434" s="207" t="s">
        <v>489</v>
      </c>
      <c r="F434" s="208" t="s">
        <v>490</v>
      </c>
      <c r="G434" s="209" t="s">
        <v>365</v>
      </c>
      <c r="H434" s="210">
        <v>22</v>
      </c>
      <c r="I434" s="211"/>
      <c r="J434" s="212">
        <f>ROUND(I434*H434,2)</f>
        <v>0</v>
      </c>
      <c r="K434" s="208" t="s">
        <v>140</v>
      </c>
      <c r="L434" s="46"/>
      <c r="M434" s="213" t="s">
        <v>19</v>
      </c>
      <c r="N434" s="214" t="s">
        <v>44</v>
      </c>
      <c r="O434" s="86"/>
      <c r="P434" s="215">
        <f>O434*H434</f>
        <v>0</v>
      </c>
      <c r="Q434" s="215">
        <v>0.62248000000000003</v>
      </c>
      <c r="R434" s="215">
        <f>Q434*H434</f>
        <v>13.694560000000001</v>
      </c>
      <c r="S434" s="215">
        <v>0.62</v>
      </c>
      <c r="T434" s="216">
        <f>S434*H434</f>
        <v>13.640000000000001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141</v>
      </c>
      <c r="AT434" s="217" t="s">
        <v>136</v>
      </c>
      <c r="AU434" s="217" t="s">
        <v>84</v>
      </c>
      <c r="AY434" s="19" t="s">
        <v>134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81</v>
      </c>
      <c r="BK434" s="218">
        <f>ROUND(I434*H434,2)</f>
        <v>0</v>
      </c>
      <c r="BL434" s="19" t="s">
        <v>141</v>
      </c>
      <c r="BM434" s="217" t="s">
        <v>491</v>
      </c>
    </row>
    <row r="435" s="2" customFormat="1">
      <c r="A435" s="40"/>
      <c r="B435" s="41"/>
      <c r="C435" s="42"/>
      <c r="D435" s="219" t="s">
        <v>143</v>
      </c>
      <c r="E435" s="42"/>
      <c r="F435" s="220" t="s">
        <v>492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143</v>
      </c>
      <c r="AU435" s="19" t="s">
        <v>84</v>
      </c>
    </row>
    <row r="436" s="13" customFormat="1">
      <c r="A436" s="13"/>
      <c r="B436" s="224"/>
      <c r="C436" s="225"/>
      <c r="D436" s="226" t="s">
        <v>145</v>
      </c>
      <c r="E436" s="227" t="s">
        <v>19</v>
      </c>
      <c r="F436" s="228" t="s">
        <v>493</v>
      </c>
      <c r="G436" s="225"/>
      <c r="H436" s="227" t="s">
        <v>19</v>
      </c>
      <c r="I436" s="229"/>
      <c r="J436" s="225"/>
      <c r="K436" s="225"/>
      <c r="L436" s="230"/>
      <c r="M436" s="231"/>
      <c r="N436" s="232"/>
      <c r="O436" s="232"/>
      <c r="P436" s="232"/>
      <c r="Q436" s="232"/>
      <c r="R436" s="232"/>
      <c r="S436" s="232"/>
      <c r="T436" s="23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4" t="s">
        <v>145</v>
      </c>
      <c r="AU436" s="234" t="s">
        <v>84</v>
      </c>
      <c r="AV436" s="13" t="s">
        <v>81</v>
      </c>
      <c r="AW436" s="13" t="s">
        <v>34</v>
      </c>
      <c r="AX436" s="13" t="s">
        <v>73</v>
      </c>
      <c r="AY436" s="234" t="s">
        <v>134</v>
      </c>
    </row>
    <row r="437" s="14" customFormat="1">
      <c r="A437" s="14"/>
      <c r="B437" s="235"/>
      <c r="C437" s="236"/>
      <c r="D437" s="226" t="s">
        <v>145</v>
      </c>
      <c r="E437" s="237" t="s">
        <v>19</v>
      </c>
      <c r="F437" s="238" t="s">
        <v>494</v>
      </c>
      <c r="G437" s="236"/>
      <c r="H437" s="239">
        <v>19</v>
      </c>
      <c r="I437" s="240"/>
      <c r="J437" s="236"/>
      <c r="K437" s="236"/>
      <c r="L437" s="241"/>
      <c r="M437" s="242"/>
      <c r="N437" s="243"/>
      <c r="O437" s="243"/>
      <c r="P437" s="243"/>
      <c r="Q437" s="243"/>
      <c r="R437" s="243"/>
      <c r="S437" s="243"/>
      <c r="T437" s="24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5" t="s">
        <v>145</v>
      </c>
      <c r="AU437" s="245" t="s">
        <v>84</v>
      </c>
      <c r="AV437" s="14" t="s">
        <v>84</v>
      </c>
      <c r="AW437" s="14" t="s">
        <v>34</v>
      </c>
      <c r="AX437" s="14" t="s">
        <v>73</v>
      </c>
      <c r="AY437" s="245" t="s">
        <v>134</v>
      </c>
    </row>
    <row r="438" s="14" customFormat="1">
      <c r="A438" s="14"/>
      <c r="B438" s="235"/>
      <c r="C438" s="236"/>
      <c r="D438" s="226" t="s">
        <v>145</v>
      </c>
      <c r="E438" s="237" t="s">
        <v>19</v>
      </c>
      <c r="F438" s="238" t="s">
        <v>495</v>
      </c>
      <c r="G438" s="236"/>
      <c r="H438" s="239">
        <v>3</v>
      </c>
      <c r="I438" s="240"/>
      <c r="J438" s="236"/>
      <c r="K438" s="236"/>
      <c r="L438" s="241"/>
      <c r="M438" s="242"/>
      <c r="N438" s="243"/>
      <c r="O438" s="243"/>
      <c r="P438" s="243"/>
      <c r="Q438" s="243"/>
      <c r="R438" s="243"/>
      <c r="S438" s="243"/>
      <c r="T438" s="24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5" t="s">
        <v>145</v>
      </c>
      <c r="AU438" s="245" t="s">
        <v>84</v>
      </c>
      <c r="AV438" s="14" t="s">
        <v>84</v>
      </c>
      <c r="AW438" s="14" t="s">
        <v>34</v>
      </c>
      <c r="AX438" s="14" t="s">
        <v>73</v>
      </c>
      <c r="AY438" s="245" t="s">
        <v>134</v>
      </c>
    </row>
    <row r="439" s="15" customFormat="1">
      <c r="A439" s="15"/>
      <c r="B439" s="246"/>
      <c r="C439" s="247"/>
      <c r="D439" s="226" t="s">
        <v>145</v>
      </c>
      <c r="E439" s="248" t="s">
        <v>19</v>
      </c>
      <c r="F439" s="249" t="s">
        <v>153</v>
      </c>
      <c r="G439" s="247"/>
      <c r="H439" s="250">
        <v>22</v>
      </c>
      <c r="I439" s="251"/>
      <c r="J439" s="247"/>
      <c r="K439" s="247"/>
      <c r="L439" s="252"/>
      <c r="M439" s="253"/>
      <c r="N439" s="254"/>
      <c r="O439" s="254"/>
      <c r="P439" s="254"/>
      <c r="Q439" s="254"/>
      <c r="R439" s="254"/>
      <c r="S439" s="254"/>
      <c r="T439" s="255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56" t="s">
        <v>145</v>
      </c>
      <c r="AU439" s="256" t="s">
        <v>84</v>
      </c>
      <c r="AV439" s="15" t="s">
        <v>141</v>
      </c>
      <c r="AW439" s="15" t="s">
        <v>34</v>
      </c>
      <c r="AX439" s="15" t="s">
        <v>81</v>
      </c>
      <c r="AY439" s="256" t="s">
        <v>134</v>
      </c>
    </row>
    <row r="440" s="2" customFormat="1" ht="21.75" customHeight="1">
      <c r="A440" s="40"/>
      <c r="B440" s="41"/>
      <c r="C440" s="257" t="s">
        <v>496</v>
      </c>
      <c r="D440" s="257" t="s">
        <v>263</v>
      </c>
      <c r="E440" s="258" t="s">
        <v>497</v>
      </c>
      <c r="F440" s="259" t="s">
        <v>498</v>
      </c>
      <c r="G440" s="260" t="s">
        <v>365</v>
      </c>
      <c r="H440" s="261">
        <v>22</v>
      </c>
      <c r="I440" s="262"/>
      <c r="J440" s="263">
        <f>ROUND(I440*H440,2)</f>
        <v>0</v>
      </c>
      <c r="K440" s="259" t="s">
        <v>140</v>
      </c>
      <c r="L440" s="264"/>
      <c r="M440" s="265" t="s">
        <v>19</v>
      </c>
      <c r="N440" s="266" t="s">
        <v>44</v>
      </c>
      <c r="O440" s="86"/>
      <c r="P440" s="215">
        <f>O440*H440</f>
        <v>0</v>
      </c>
      <c r="Q440" s="215">
        <v>0.069000000000000006</v>
      </c>
      <c r="R440" s="215">
        <f>Q440*H440</f>
        <v>1.5180000000000002</v>
      </c>
      <c r="S440" s="215">
        <v>0</v>
      </c>
      <c r="T440" s="216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7" t="s">
        <v>200</v>
      </c>
      <c r="AT440" s="217" t="s">
        <v>263</v>
      </c>
      <c r="AU440" s="217" t="s">
        <v>84</v>
      </c>
      <c r="AY440" s="19" t="s">
        <v>134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9" t="s">
        <v>81</v>
      </c>
      <c r="BK440" s="218">
        <f>ROUND(I440*H440,2)</f>
        <v>0</v>
      </c>
      <c r="BL440" s="19" t="s">
        <v>141</v>
      </c>
      <c r="BM440" s="217" t="s">
        <v>499</v>
      </c>
    </row>
    <row r="441" s="2" customFormat="1" ht="16.5" customHeight="1">
      <c r="A441" s="40"/>
      <c r="B441" s="41"/>
      <c r="C441" s="206" t="s">
        <v>500</v>
      </c>
      <c r="D441" s="206" t="s">
        <v>136</v>
      </c>
      <c r="E441" s="207" t="s">
        <v>501</v>
      </c>
      <c r="F441" s="208" t="s">
        <v>502</v>
      </c>
      <c r="G441" s="209" t="s">
        <v>365</v>
      </c>
      <c r="H441" s="210">
        <v>4</v>
      </c>
      <c r="I441" s="211"/>
      <c r="J441" s="212">
        <f>ROUND(I441*H441,2)</f>
        <v>0</v>
      </c>
      <c r="K441" s="208" t="s">
        <v>140</v>
      </c>
      <c r="L441" s="46"/>
      <c r="M441" s="213" t="s">
        <v>19</v>
      </c>
      <c r="N441" s="214" t="s">
        <v>44</v>
      </c>
      <c r="O441" s="86"/>
      <c r="P441" s="215">
        <f>O441*H441</f>
        <v>0</v>
      </c>
      <c r="Q441" s="215">
        <v>0.10037</v>
      </c>
      <c r="R441" s="215">
        <f>Q441*H441</f>
        <v>0.40148</v>
      </c>
      <c r="S441" s="215">
        <v>0.10000000000000001</v>
      </c>
      <c r="T441" s="216">
        <f>S441*H441</f>
        <v>0.40000000000000002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7" t="s">
        <v>141</v>
      </c>
      <c r="AT441" s="217" t="s">
        <v>136</v>
      </c>
      <c r="AU441" s="217" t="s">
        <v>84</v>
      </c>
      <c r="AY441" s="19" t="s">
        <v>134</v>
      </c>
      <c r="BE441" s="218">
        <f>IF(N441="základní",J441,0)</f>
        <v>0</v>
      </c>
      <c r="BF441" s="218">
        <f>IF(N441="snížená",J441,0)</f>
        <v>0</v>
      </c>
      <c r="BG441" s="218">
        <f>IF(N441="zákl. přenesená",J441,0)</f>
        <v>0</v>
      </c>
      <c r="BH441" s="218">
        <f>IF(N441="sníž. přenesená",J441,0)</f>
        <v>0</v>
      </c>
      <c r="BI441" s="218">
        <f>IF(N441="nulová",J441,0)</f>
        <v>0</v>
      </c>
      <c r="BJ441" s="19" t="s">
        <v>81</v>
      </c>
      <c r="BK441" s="218">
        <f>ROUND(I441*H441,2)</f>
        <v>0</v>
      </c>
      <c r="BL441" s="19" t="s">
        <v>141</v>
      </c>
      <c r="BM441" s="217" t="s">
        <v>503</v>
      </c>
    </row>
    <row r="442" s="2" customFormat="1">
      <c r="A442" s="40"/>
      <c r="B442" s="41"/>
      <c r="C442" s="42"/>
      <c r="D442" s="219" t="s">
        <v>143</v>
      </c>
      <c r="E442" s="42"/>
      <c r="F442" s="220" t="s">
        <v>504</v>
      </c>
      <c r="G442" s="42"/>
      <c r="H442" s="42"/>
      <c r="I442" s="221"/>
      <c r="J442" s="42"/>
      <c r="K442" s="42"/>
      <c r="L442" s="46"/>
      <c r="M442" s="222"/>
      <c r="N442" s="223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143</v>
      </c>
      <c r="AU442" s="19" t="s">
        <v>84</v>
      </c>
    </row>
    <row r="443" s="13" customFormat="1">
      <c r="A443" s="13"/>
      <c r="B443" s="224"/>
      <c r="C443" s="225"/>
      <c r="D443" s="226" t="s">
        <v>145</v>
      </c>
      <c r="E443" s="227" t="s">
        <v>19</v>
      </c>
      <c r="F443" s="228" t="s">
        <v>505</v>
      </c>
      <c r="G443" s="225"/>
      <c r="H443" s="227" t="s">
        <v>19</v>
      </c>
      <c r="I443" s="229"/>
      <c r="J443" s="225"/>
      <c r="K443" s="225"/>
      <c r="L443" s="230"/>
      <c r="M443" s="231"/>
      <c r="N443" s="232"/>
      <c r="O443" s="232"/>
      <c r="P443" s="232"/>
      <c r="Q443" s="232"/>
      <c r="R443" s="232"/>
      <c r="S443" s="232"/>
      <c r="T443" s="23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4" t="s">
        <v>145</v>
      </c>
      <c r="AU443" s="234" t="s">
        <v>84</v>
      </c>
      <c r="AV443" s="13" t="s">
        <v>81</v>
      </c>
      <c r="AW443" s="13" t="s">
        <v>34</v>
      </c>
      <c r="AX443" s="13" t="s">
        <v>73</v>
      </c>
      <c r="AY443" s="234" t="s">
        <v>134</v>
      </c>
    </row>
    <row r="444" s="14" customFormat="1">
      <c r="A444" s="14"/>
      <c r="B444" s="235"/>
      <c r="C444" s="236"/>
      <c r="D444" s="226" t="s">
        <v>145</v>
      </c>
      <c r="E444" s="237" t="s">
        <v>19</v>
      </c>
      <c r="F444" s="238" t="s">
        <v>506</v>
      </c>
      <c r="G444" s="236"/>
      <c r="H444" s="239">
        <v>4</v>
      </c>
      <c r="I444" s="240"/>
      <c r="J444" s="236"/>
      <c r="K444" s="236"/>
      <c r="L444" s="241"/>
      <c r="M444" s="242"/>
      <c r="N444" s="243"/>
      <c r="O444" s="243"/>
      <c r="P444" s="243"/>
      <c r="Q444" s="243"/>
      <c r="R444" s="243"/>
      <c r="S444" s="243"/>
      <c r="T444" s="24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5" t="s">
        <v>145</v>
      </c>
      <c r="AU444" s="245" t="s">
        <v>84</v>
      </c>
      <c r="AV444" s="14" t="s">
        <v>84</v>
      </c>
      <c r="AW444" s="14" t="s">
        <v>34</v>
      </c>
      <c r="AX444" s="14" t="s">
        <v>81</v>
      </c>
      <c r="AY444" s="245" t="s">
        <v>134</v>
      </c>
    </row>
    <row r="445" s="2" customFormat="1" ht="16.5" customHeight="1">
      <c r="A445" s="40"/>
      <c r="B445" s="41"/>
      <c r="C445" s="257" t="s">
        <v>507</v>
      </c>
      <c r="D445" s="257" t="s">
        <v>263</v>
      </c>
      <c r="E445" s="258" t="s">
        <v>508</v>
      </c>
      <c r="F445" s="259" t="s">
        <v>509</v>
      </c>
      <c r="G445" s="260" t="s">
        <v>365</v>
      </c>
      <c r="H445" s="261">
        <v>4</v>
      </c>
      <c r="I445" s="262"/>
      <c r="J445" s="263">
        <f>ROUND(I445*H445,2)</f>
        <v>0</v>
      </c>
      <c r="K445" s="259" t="s">
        <v>140</v>
      </c>
      <c r="L445" s="264"/>
      <c r="M445" s="265" t="s">
        <v>19</v>
      </c>
      <c r="N445" s="266" t="s">
        <v>44</v>
      </c>
      <c r="O445" s="86"/>
      <c r="P445" s="215">
        <f>O445*H445</f>
        <v>0</v>
      </c>
      <c r="Q445" s="215">
        <v>0.011100000000000001</v>
      </c>
      <c r="R445" s="215">
        <f>Q445*H445</f>
        <v>0.044400000000000002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200</v>
      </c>
      <c r="AT445" s="217" t="s">
        <v>263</v>
      </c>
      <c r="AU445" s="217" t="s">
        <v>84</v>
      </c>
      <c r="AY445" s="19" t="s">
        <v>134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9" t="s">
        <v>81</v>
      </c>
      <c r="BK445" s="218">
        <f>ROUND(I445*H445,2)</f>
        <v>0</v>
      </c>
      <c r="BL445" s="19" t="s">
        <v>141</v>
      </c>
      <c r="BM445" s="217" t="s">
        <v>510</v>
      </c>
    </row>
    <row r="446" s="2" customFormat="1" ht="16.5" customHeight="1">
      <c r="A446" s="40"/>
      <c r="B446" s="41"/>
      <c r="C446" s="206" t="s">
        <v>511</v>
      </c>
      <c r="D446" s="206" t="s">
        <v>136</v>
      </c>
      <c r="E446" s="207" t="s">
        <v>512</v>
      </c>
      <c r="F446" s="208" t="s">
        <v>513</v>
      </c>
      <c r="G446" s="209" t="s">
        <v>365</v>
      </c>
      <c r="H446" s="210">
        <v>8</v>
      </c>
      <c r="I446" s="211"/>
      <c r="J446" s="212">
        <f>ROUND(I446*H446,2)</f>
        <v>0</v>
      </c>
      <c r="K446" s="208" t="s">
        <v>140</v>
      </c>
      <c r="L446" s="46"/>
      <c r="M446" s="213" t="s">
        <v>19</v>
      </c>
      <c r="N446" s="214" t="s">
        <v>44</v>
      </c>
      <c r="O446" s="86"/>
      <c r="P446" s="215">
        <f>O446*H446</f>
        <v>0</v>
      </c>
      <c r="Q446" s="215">
        <v>0</v>
      </c>
      <c r="R446" s="215">
        <f>Q446*H446</f>
        <v>0</v>
      </c>
      <c r="S446" s="215">
        <v>0.10000000000000001</v>
      </c>
      <c r="T446" s="216">
        <f>S446*H446</f>
        <v>0.80000000000000004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141</v>
      </c>
      <c r="AT446" s="217" t="s">
        <v>136</v>
      </c>
      <c r="AU446" s="217" t="s">
        <v>84</v>
      </c>
      <c r="AY446" s="19" t="s">
        <v>134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81</v>
      </c>
      <c r="BK446" s="218">
        <f>ROUND(I446*H446,2)</f>
        <v>0</v>
      </c>
      <c r="BL446" s="19" t="s">
        <v>141</v>
      </c>
      <c r="BM446" s="217" t="s">
        <v>514</v>
      </c>
    </row>
    <row r="447" s="2" customFormat="1">
      <c r="A447" s="40"/>
      <c r="B447" s="41"/>
      <c r="C447" s="42"/>
      <c r="D447" s="219" t="s">
        <v>143</v>
      </c>
      <c r="E447" s="42"/>
      <c r="F447" s="220" t="s">
        <v>515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143</v>
      </c>
      <c r="AU447" s="19" t="s">
        <v>84</v>
      </c>
    </row>
    <row r="448" s="13" customFormat="1">
      <c r="A448" s="13"/>
      <c r="B448" s="224"/>
      <c r="C448" s="225"/>
      <c r="D448" s="226" t="s">
        <v>145</v>
      </c>
      <c r="E448" s="227" t="s">
        <v>19</v>
      </c>
      <c r="F448" s="228" t="s">
        <v>516</v>
      </c>
      <c r="G448" s="225"/>
      <c r="H448" s="227" t="s">
        <v>19</v>
      </c>
      <c r="I448" s="229"/>
      <c r="J448" s="225"/>
      <c r="K448" s="225"/>
      <c r="L448" s="230"/>
      <c r="M448" s="231"/>
      <c r="N448" s="232"/>
      <c r="O448" s="232"/>
      <c r="P448" s="232"/>
      <c r="Q448" s="232"/>
      <c r="R448" s="232"/>
      <c r="S448" s="232"/>
      <c r="T448" s="23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4" t="s">
        <v>145</v>
      </c>
      <c r="AU448" s="234" t="s">
        <v>84</v>
      </c>
      <c r="AV448" s="13" t="s">
        <v>81</v>
      </c>
      <c r="AW448" s="13" t="s">
        <v>34</v>
      </c>
      <c r="AX448" s="13" t="s">
        <v>73</v>
      </c>
      <c r="AY448" s="234" t="s">
        <v>134</v>
      </c>
    </row>
    <row r="449" s="14" customFormat="1">
      <c r="A449" s="14"/>
      <c r="B449" s="235"/>
      <c r="C449" s="236"/>
      <c r="D449" s="226" t="s">
        <v>145</v>
      </c>
      <c r="E449" s="237" t="s">
        <v>19</v>
      </c>
      <c r="F449" s="238" t="s">
        <v>416</v>
      </c>
      <c r="G449" s="236"/>
      <c r="H449" s="239">
        <v>8</v>
      </c>
      <c r="I449" s="240"/>
      <c r="J449" s="236"/>
      <c r="K449" s="236"/>
      <c r="L449" s="241"/>
      <c r="M449" s="242"/>
      <c r="N449" s="243"/>
      <c r="O449" s="243"/>
      <c r="P449" s="243"/>
      <c r="Q449" s="243"/>
      <c r="R449" s="243"/>
      <c r="S449" s="243"/>
      <c r="T449" s="24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5" t="s">
        <v>145</v>
      </c>
      <c r="AU449" s="245" t="s">
        <v>84</v>
      </c>
      <c r="AV449" s="14" t="s">
        <v>84</v>
      </c>
      <c r="AW449" s="14" t="s">
        <v>34</v>
      </c>
      <c r="AX449" s="14" t="s">
        <v>81</v>
      </c>
      <c r="AY449" s="245" t="s">
        <v>134</v>
      </c>
    </row>
    <row r="450" s="2" customFormat="1" ht="16.5" customHeight="1">
      <c r="A450" s="40"/>
      <c r="B450" s="41"/>
      <c r="C450" s="206" t="s">
        <v>517</v>
      </c>
      <c r="D450" s="206" t="s">
        <v>136</v>
      </c>
      <c r="E450" s="207" t="s">
        <v>518</v>
      </c>
      <c r="F450" s="208" t="s">
        <v>519</v>
      </c>
      <c r="G450" s="209" t="s">
        <v>365</v>
      </c>
      <c r="H450" s="210">
        <v>43</v>
      </c>
      <c r="I450" s="211"/>
      <c r="J450" s="212">
        <f>ROUND(I450*H450,2)</f>
        <v>0</v>
      </c>
      <c r="K450" s="208" t="s">
        <v>140</v>
      </c>
      <c r="L450" s="46"/>
      <c r="M450" s="213" t="s">
        <v>19</v>
      </c>
      <c r="N450" s="214" t="s">
        <v>44</v>
      </c>
      <c r="O450" s="86"/>
      <c r="P450" s="215">
        <f>O450*H450</f>
        <v>0</v>
      </c>
      <c r="Q450" s="215">
        <v>0.21734000000000001</v>
      </c>
      <c r="R450" s="215">
        <f>Q450*H450</f>
        <v>9.3456200000000003</v>
      </c>
      <c r="S450" s="215">
        <v>0</v>
      </c>
      <c r="T450" s="21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7" t="s">
        <v>141</v>
      </c>
      <c r="AT450" s="217" t="s">
        <v>136</v>
      </c>
      <c r="AU450" s="217" t="s">
        <v>84</v>
      </c>
      <c r="AY450" s="19" t="s">
        <v>134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9" t="s">
        <v>81</v>
      </c>
      <c r="BK450" s="218">
        <f>ROUND(I450*H450,2)</f>
        <v>0</v>
      </c>
      <c r="BL450" s="19" t="s">
        <v>141</v>
      </c>
      <c r="BM450" s="217" t="s">
        <v>520</v>
      </c>
    </row>
    <row r="451" s="2" customFormat="1">
      <c r="A451" s="40"/>
      <c r="B451" s="41"/>
      <c r="C451" s="42"/>
      <c r="D451" s="219" t="s">
        <v>143</v>
      </c>
      <c r="E451" s="42"/>
      <c r="F451" s="220" t="s">
        <v>521</v>
      </c>
      <c r="G451" s="42"/>
      <c r="H451" s="42"/>
      <c r="I451" s="221"/>
      <c r="J451" s="42"/>
      <c r="K451" s="42"/>
      <c r="L451" s="46"/>
      <c r="M451" s="222"/>
      <c r="N451" s="223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143</v>
      </c>
      <c r="AU451" s="19" t="s">
        <v>84</v>
      </c>
    </row>
    <row r="452" s="13" customFormat="1">
      <c r="A452" s="13"/>
      <c r="B452" s="224"/>
      <c r="C452" s="225"/>
      <c r="D452" s="226" t="s">
        <v>145</v>
      </c>
      <c r="E452" s="227" t="s">
        <v>19</v>
      </c>
      <c r="F452" s="228" t="s">
        <v>205</v>
      </c>
      <c r="G452" s="225"/>
      <c r="H452" s="227" t="s">
        <v>19</v>
      </c>
      <c r="I452" s="229"/>
      <c r="J452" s="225"/>
      <c r="K452" s="225"/>
      <c r="L452" s="230"/>
      <c r="M452" s="231"/>
      <c r="N452" s="232"/>
      <c r="O452" s="232"/>
      <c r="P452" s="232"/>
      <c r="Q452" s="232"/>
      <c r="R452" s="232"/>
      <c r="S452" s="232"/>
      <c r="T452" s="23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4" t="s">
        <v>145</v>
      </c>
      <c r="AU452" s="234" t="s">
        <v>84</v>
      </c>
      <c r="AV452" s="13" t="s">
        <v>81</v>
      </c>
      <c r="AW452" s="13" t="s">
        <v>34</v>
      </c>
      <c r="AX452" s="13" t="s">
        <v>73</v>
      </c>
      <c r="AY452" s="234" t="s">
        <v>134</v>
      </c>
    </row>
    <row r="453" s="13" customFormat="1">
      <c r="A453" s="13"/>
      <c r="B453" s="224"/>
      <c r="C453" s="225"/>
      <c r="D453" s="226" t="s">
        <v>145</v>
      </c>
      <c r="E453" s="227" t="s">
        <v>19</v>
      </c>
      <c r="F453" s="228" t="s">
        <v>146</v>
      </c>
      <c r="G453" s="225"/>
      <c r="H453" s="227" t="s">
        <v>19</v>
      </c>
      <c r="I453" s="229"/>
      <c r="J453" s="225"/>
      <c r="K453" s="225"/>
      <c r="L453" s="230"/>
      <c r="M453" s="231"/>
      <c r="N453" s="232"/>
      <c r="O453" s="232"/>
      <c r="P453" s="232"/>
      <c r="Q453" s="232"/>
      <c r="R453" s="232"/>
      <c r="S453" s="232"/>
      <c r="T453" s="23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4" t="s">
        <v>145</v>
      </c>
      <c r="AU453" s="234" t="s">
        <v>84</v>
      </c>
      <c r="AV453" s="13" t="s">
        <v>81</v>
      </c>
      <c r="AW453" s="13" t="s">
        <v>34</v>
      </c>
      <c r="AX453" s="13" t="s">
        <v>73</v>
      </c>
      <c r="AY453" s="234" t="s">
        <v>134</v>
      </c>
    </row>
    <row r="454" s="14" customFormat="1">
      <c r="A454" s="14"/>
      <c r="B454" s="235"/>
      <c r="C454" s="236"/>
      <c r="D454" s="226" t="s">
        <v>145</v>
      </c>
      <c r="E454" s="237" t="s">
        <v>19</v>
      </c>
      <c r="F454" s="238" t="s">
        <v>368</v>
      </c>
      <c r="G454" s="236"/>
      <c r="H454" s="239">
        <v>38</v>
      </c>
      <c r="I454" s="240"/>
      <c r="J454" s="236"/>
      <c r="K454" s="236"/>
      <c r="L454" s="241"/>
      <c r="M454" s="242"/>
      <c r="N454" s="243"/>
      <c r="O454" s="243"/>
      <c r="P454" s="243"/>
      <c r="Q454" s="243"/>
      <c r="R454" s="243"/>
      <c r="S454" s="243"/>
      <c r="T454" s="24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5" t="s">
        <v>145</v>
      </c>
      <c r="AU454" s="245" t="s">
        <v>84</v>
      </c>
      <c r="AV454" s="14" t="s">
        <v>84</v>
      </c>
      <c r="AW454" s="14" t="s">
        <v>34</v>
      </c>
      <c r="AX454" s="14" t="s">
        <v>73</v>
      </c>
      <c r="AY454" s="245" t="s">
        <v>134</v>
      </c>
    </row>
    <row r="455" s="14" customFormat="1">
      <c r="A455" s="14"/>
      <c r="B455" s="235"/>
      <c r="C455" s="236"/>
      <c r="D455" s="226" t="s">
        <v>145</v>
      </c>
      <c r="E455" s="237" t="s">
        <v>19</v>
      </c>
      <c r="F455" s="238" t="s">
        <v>369</v>
      </c>
      <c r="G455" s="236"/>
      <c r="H455" s="239">
        <v>2</v>
      </c>
      <c r="I455" s="240"/>
      <c r="J455" s="236"/>
      <c r="K455" s="236"/>
      <c r="L455" s="241"/>
      <c r="M455" s="242"/>
      <c r="N455" s="243"/>
      <c r="O455" s="243"/>
      <c r="P455" s="243"/>
      <c r="Q455" s="243"/>
      <c r="R455" s="243"/>
      <c r="S455" s="243"/>
      <c r="T455" s="24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5" t="s">
        <v>145</v>
      </c>
      <c r="AU455" s="245" t="s">
        <v>84</v>
      </c>
      <c r="AV455" s="14" t="s">
        <v>84</v>
      </c>
      <c r="AW455" s="14" t="s">
        <v>34</v>
      </c>
      <c r="AX455" s="14" t="s">
        <v>73</v>
      </c>
      <c r="AY455" s="245" t="s">
        <v>134</v>
      </c>
    </row>
    <row r="456" s="13" customFormat="1">
      <c r="A456" s="13"/>
      <c r="B456" s="224"/>
      <c r="C456" s="225"/>
      <c r="D456" s="226" t="s">
        <v>145</v>
      </c>
      <c r="E456" s="227" t="s">
        <v>19</v>
      </c>
      <c r="F456" s="228" t="s">
        <v>151</v>
      </c>
      <c r="G456" s="225"/>
      <c r="H456" s="227" t="s">
        <v>19</v>
      </c>
      <c r="I456" s="229"/>
      <c r="J456" s="225"/>
      <c r="K456" s="225"/>
      <c r="L456" s="230"/>
      <c r="M456" s="231"/>
      <c r="N456" s="232"/>
      <c r="O456" s="232"/>
      <c r="P456" s="232"/>
      <c r="Q456" s="232"/>
      <c r="R456" s="232"/>
      <c r="S456" s="232"/>
      <c r="T456" s="23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4" t="s">
        <v>145</v>
      </c>
      <c r="AU456" s="234" t="s">
        <v>84</v>
      </c>
      <c r="AV456" s="13" t="s">
        <v>81</v>
      </c>
      <c r="AW456" s="13" t="s">
        <v>34</v>
      </c>
      <c r="AX456" s="13" t="s">
        <v>73</v>
      </c>
      <c r="AY456" s="234" t="s">
        <v>134</v>
      </c>
    </row>
    <row r="457" s="14" customFormat="1">
      <c r="A457" s="14"/>
      <c r="B457" s="235"/>
      <c r="C457" s="236"/>
      <c r="D457" s="226" t="s">
        <v>145</v>
      </c>
      <c r="E457" s="237" t="s">
        <v>19</v>
      </c>
      <c r="F457" s="238" t="s">
        <v>370</v>
      </c>
      <c r="G457" s="236"/>
      <c r="H457" s="239">
        <v>3</v>
      </c>
      <c r="I457" s="240"/>
      <c r="J457" s="236"/>
      <c r="K457" s="236"/>
      <c r="L457" s="241"/>
      <c r="M457" s="242"/>
      <c r="N457" s="243"/>
      <c r="O457" s="243"/>
      <c r="P457" s="243"/>
      <c r="Q457" s="243"/>
      <c r="R457" s="243"/>
      <c r="S457" s="243"/>
      <c r="T457" s="24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5" t="s">
        <v>145</v>
      </c>
      <c r="AU457" s="245" t="s">
        <v>84</v>
      </c>
      <c r="AV457" s="14" t="s">
        <v>84</v>
      </c>
      <c r="AW457" s="14" t="s">
        <v>34</v>
      </c>
      <c r="AX457" s="14" t="s">
        <v>73</v>
      </c>
      <c r="AY457" s="245" t="s">
        <v>134</v>
      </c>
    </row>
    <row r="458" s="15" customFormat="1">
      <c r="A458" s="15"/>
      <c r="B458" s="246"/>
      <c r="C458" s="247"/>
      <c r="D458" s="226" t="s">
        <v>145</v>
      </c>
      <c r="E458" s="248" t="s">
        <v>19</v>
      </c>
      <c r="F458" s="249" t="s">
        <v>153</v>
      </c>
      <c r="G458" s="247"/>
      <c r="H458" s="250">
        <v>43</v>
      </c>
      <c r="I458" s="251"/>
      <c r="J458" s="247"/>
      <c r="K458" s="247"/>
      <c r="L458" s="252"/>
      <c r="M458" s="253"/>
      <c r="N458" s="254"/>
      <c r="O458" s="254"/>
      <c r="P458" s="254"/>
      <c r="Q458" s="254"/>
      <c r="R458" s="254"/>
      <c r="S458" s="254"/>
      <c r="T458" s="255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56" t="s">
        <v>145</v>
      </c>
      <c r="AU458" s="256" t="s">
        <v>84</v>
      </c>
      <c r="AV458" s="15" t="s">
        <v>141</v>
      </c>
      <c r="AW458" s="15" t="s">
        <v>34</v>
      </c>
      <c r="AX458" s="15" t="s">
        <v>81</v>
      </c>
      <c r="AY458" s="256" t="s">
        <v>134</v>
      </c>
    </row>
    <row r="459" s="2" customFormat="1" ht="16.5" customHeight="1">
      <c r="A459" s="40"/>
      <c r="B459" s="41"/>
      <c r="C459" s="257" t="s">
        <v>522</v>
      </c>
      <c r="D459" s="257" t="s">
        <v>263</v>
      </c>
      <c r="E459" s="258" t="s">
        <v>523</v>
      </c>
      <c r="F459" s="259" t="s">
        <v>524</v>
      </c>
      <c r="G459" s="260" t="s">
        <v>365</v>
      </c>
      <c r="H459" s="261">
        <v>43</v>
      </c>
      <c r="I459" s="262"/>
      <c r="J459" s="263">
        <f>ROUND(I459*H459,2)</f>
        <v>0</v>
      </c>
      <c r="K459" s="259" t="s">
        <v>140</v>
      </c>
      <c r="L459" s="264"/>
      <c r="M459" s="265" t="s">
        <v>19</v>
      </c>
      <c r="N459" s="266" t="s">
        <v>44</v>
      </c>
      <c r="O459" s="86"/>
      <c r="P459" s="215">
        <f>O459*H459</f>
        <v>0</v>
      </c>
      <c r="Q459" s="215">
        <v>0.050599999999999999</v>
      </c>
      <c r="R459" s="215">
        <f>Q459*H459</f>
        <v>2.1758000000000002</v>
      </c>
      <c r="S459" s="215">
        <v>0</v>
      </c>
      <c r="T459" s="216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7" t="s">
        <v>200</v>
      </c>
      <c r="AT459" s="217" t="s">
        <v>263</v>
      </c>
      <c r="AU459" s="217" t="s">
        <v>84</v>
      </c>
      <c r="AY459" s="19" t="s">
        <v>134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9" t="s">
        <v>81</v>
      </c>
      <c r="BK459" s="218">
        <f>ROUND(I459*H459,2)</f>
        <v>0</v>
      </c>
      <c r="BL459" s="19" t="s">
        <v>141</v>
      </c>
      <c r="BM459" s="217" t="s">
        <v>525</v>
      </c>
    </row>
    <row r="460" s="2" customFormat="1" ht="16.5" customHeight="1">
      <c r="A460" s="40"/>
      <c r="B460" s="41"/>
      <c r="C460" s="257" t="s">
        <v>526</v>
      </c>
      <c r="D460" s="257" t="s">
        <v>263</v>
      </c>
      <c r="E460" s="258" t="s">
        <v>527</v>
      </c>
      <c r="F460" s="259" t="s">
        <v>528</v>
      </c>
      <c r="G460" s="260" t="s">
        <v>365</v>
      </c>
      <c r="H460" s="261">
        <v>43</v>
      </c>
      <c r="I460" s="262"/>
      <c r="J460" s="263">
        <f>ROUND(I460*H460,2)</f>
        <v>0</v>
      </c>
      <c r="K460" s="259" t="s">
        <v>140</v>
      </c>
      <c r="L460" s="264"/>
      <c r="M460" s="265" t="s">
        <v>19</v>
      </c>
      <c r="N460" s="266" t="s">
        <v>44</v>
      </c>
      <c r="O460" s="86"/>
      <c r="P460" s="215">
        <f>O460*H460</f>
        <v>0</v>
      </c>
      <c r="Q460" s="215">
        <v>0.0060000000000000001</v>
      </c>
      <c r="R460" s="215">
        <f>Q460*H460</f>
        <v>0.25800000000000001</v>
      </c>
      <c r="S460" s="215">
        <v>0</v>
      </c>
      <c r="T460" s="216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7" t="s">
        <v>200</v>
      </c>
      <c r="AT460" s="217" t="s">
        <v>263</v>
      </c>
      <c r="AU460" s="217" t="s">
        <v>84</v>
      </c>
      <c r="AY460" s="19" t="s">
        <v>134</v>
      </c>
      <c r="BE460" s="218">
        <f>IF(N460="základní",J460,0)</f>
        <v>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9" t="s">
        <v>81</v>
      </c>
      <c r="BK460" s="218">
        <f>ROUND(I460*H460,2)</f>
        <v>0</v>
      </c>
      <c r="BL460" s="19" t="s">
        <v>141</v>
      </c>
      <c r="BM460" s="217" t="s">
        <v>529</v>
      </c>
    </row>
    <row r="461" s="2" customFormat="1" ht="16.5" customHeight="1">
      <c r="A461" s="40"/>
      <c r="B461" s="41"/>
      <c r="C461" s="206" t="s">
        <v>530</v>
      </c>
      <c r="D461" s="206" t="s">
        <v>136</v>
      </c>
      <c r="E461" s="207" t="s">
        <v>531</v>
      </c>
      <c r="F461" s="208" t="s">
        <v>532</v>
      </c>
      <c r="G461" s="209" t="s">
        <v>177</v>
      </c>
      <c r="H461" s="210">
        <v>3.2999999999999998</v>
      </c>
      <c r="I461" s="211"/>
      <c r="J461" s="212">
        <f>ROUND(I461*H461,2)</f>
        <v>0</v>
      </c>
      <c r="K461" s="208" t="s">
        <v>140</v>
      </c>
      <c r="L461" s="46"/>
      <c r="M461" s="213" t="s">
        <v>19</v>
      </c>
      <c r="N461" s="214" t="s">
        <v>44</v>
      </c>
      <c r="O461" s="86"/>
      <c r="P461" s="215">
        <f>O461*H461</f>
        <v>0</v>
      </c>
      <c r="Q461" s="215">
        <v>0</v>
      </c>
      <c r="R461" s="215">
        <f>Q461*H461</f>
        <v>0</v>
      </c>
      <c r="S461" s="215">
        <v>0</v>
      </c>
      <c r="T461" s="216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17" t="s">
        <v>141</v>
      </c>
      <c r="AT461" s="217" t="s">
        <v>136</v>
      </c>
      <c r="AU461" s="217" t="s">
        <v>84</v>
      </c>
      <c r="AY461" s="19" t="s">
        <v>134</v>
      </c>
      <c r="BE461" s="218">
        <f>IF(N461="základní",J461,0)</f>
        <v>0</v>
      </c>
      <c r="BF461" s="218">
        <f>IF(N461="snížená",J461,0)</f>
        <v>0</v>
      </c>
      <c r="BG461" s="218">
        <f>IF(N461="zákl. přenesená",J461,0)</f>
        <v>0</v>
      </c>
      <c r="BH461" s="218">
        <f>IF(N461="sníž. přenesená",J461,0)</f>
        <v>0</v>
      </c>
      <c r="BI461" s="218">
        <f>IF(N461="nulová",J461,0)</f>
        <v>0</v>
      </c>
      <c r="BJ461" s="19" t="s">
        <v>81</v>
      </c>
      <c r="BK461" s="218">
        <f>ROUND(I461*H461,2)</f>
        <v>0</v>
      </c>
      <c r="BL461" s="19" t="s">
        <v>141</v>
      </c>
      <c r="BM461" s="217" t="s">
        <v>533</v>
      </c>
    </row>
    <row r="462" s="2" customFormat="1">
      <c r="A462" s="40"/>
      <c r="B462" s="41"/>
      <c r="C462" s="42"/>
      <c r="D462" s="219" t="s">
        <v>143</v>
      </c>
      <c r="E462" s="42"/>
      <c r="F462" s="220" t="s">
        <v>534</v>
      </c>
      <c r="G462" s="42"/>
      <c r="H462" s="42"/>
      <c r="I462" s="221"/>
      <c r="J462" s="42"/>
      <c r="K462" s="42"/>
      <c r="L462" s="46"/>
      <c r="M462" s="222"/>
      <c r="N462" s="223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143</v>
      </c>
      <c r="AU462" s="19" t="s">
        <v>84</v>
      </c>
    </row>
    <row r="463" s="13" customFormat="1">
      <c r="A463" s="13"/>
      <c r="B463" s="224"/>
      <c r="C463" s="225"/>
      <c r="D463" s="226" t="s">
        <v>145</v>
      </c>
      <c r="E463" s="227" t="s">
        <v>19</v>
      </c>
      <c r="F463" s="228" t="s">
        <v>535</v>
      </c>
      <c r="G463" s="225"/>
      <c r="H463" s="227" t="s">
        <v>19</v>
      </c>
      <c r="I463" s="229"/>
      <c r="J463" s="225"/>
      <c r="K463" s="225"/>
      <c r="L463" s="230"/>
      <c r="M463" s="231"/>
      <c r="N463" s="232"/>
      <c r="O463" s="232"/>
      <c r="P463" s="232"/>
      <c r="Q463" s="232"/>
      <c r="R463" s="232"/>
      <c r="S463" s="232"/>
      <c r="T463" s="23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4" t="s">
        <v>145</v>
      </c>
      <c r="AU463" s="234" t="s">
        <v>84</v>
      </c>
      <c r="AV463" s="13" t="s">
        <v>81</v>
      </c>
      <c r="AW463" s="13" t="s">
        <v>34</v>
      </c>
      <c r="AX463" s="13" t="s">
        <v>73</v>
      </c>
      <c r="AY463" s="234" t="s">
        <v>134</v>
      </c>
    </row>
    <row r="464" s="14" customFormat="1">
      <c r="A464" s="14"/>
      <c r="B464" s="235"/>
      <c r="C464" s="236"/>
      <c r="D464" s="226" t="s">
        <v>145</v>
      </c>
      <c r="E464" s="237" t="s">
        <v>19</v>
      </c>
      <c r="F464" s="238" t="s">
        <v>536</v>
      </c>
      <c r="G464" s="236"/>
      <c r="H464" s="239">
        <v>1.6000000000000001</v>
      </c>
      <c r="I464" s="240"/>
      <c r="J464" s="236"/>
      <c r="K464" s="236"/>
      <c r="L464" s="241"/>
      <c r="M464" s="242"/>
      <c r="N464" s="243"/>
      <c r="O464" s="243"/>
      <c r="P464" s="243"/>
      <c r="Q464" s="243"/>
      <c r="R464" s="243"/>
      <c r="S464" s="243"/>
      <c r="T464" s="24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5" t="s">
        <v>145</v>
      </c>
      <c r="AU464" s="245" t="s">
        <v>84</v>
      </c>
      <c r="AV464" s="14" t="s">
        <v>84</v>
      </c>
      <c r="AW464" s="14" t="s">
        <v>34</v>
      </c>
      <c r="AX464" s="14" t="s">
        <v>73</v>
      </c>
      <c r="AY464" s="245" t="s">
        <v>134</v>
      </c>
    </row>
    <row r="465" s="14" customFormat="1">
      <c r="A465" s="14"/>
      <c r="B465" s="235"/>
      <c r="C465" s="236"/>
      <c r="D465" s="226" t="s">
        <v>145</v>
      </c>
      <c r="E465" s="237" t="s">
        <v>19</v>
      </c>
      <c r="F465" s="238" t="s">
        <v>537</v>
      </c>
      <c r="G465" s="236"/>
      <c r="H465" s="239">
        <v>0.5</v>
      </c>
      <c r="I465" s="240"/>
      <c r="J465" s="236"/>
      <c r="K465" s="236"/>
      <c r="L465" s="241"/>
      <c r="M465" s="242"/>
      <c r="N465" s="243"/>
      <c r="O465" s="243"/>
      <c r="P465" s="243"/>
      <c r="Q465" s="243"/>
      <c r="R465" s="243"/>
      <c r="S465" s="243"/>
      <c r="T465" s="24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5" t="s">
        <v>145</v>
      </c>
      <c r="AU465" s="245" t="s">
        <v>84</v>
      </c>
      <c r="AV465" s="14" t="s">
        <v>84</v>
      </c>
      <c r="AW465" s="14" t="s">
        <v>34</v>
      </c>
      <c r="AX465" s="14" t="s">
        <v>73</v>
      </c>
      <c r="AY465" s="245" t="s">
        <v>134</v>
      </c>
    </row>
    <row r="466" s="13" customFormat="1">
      <c r="A466" s="13"/>
      <c r="B466" s="224"/>
      <c r="C466" s="225"/>
      <c r="D466" s="226" t="s">
        <v>145</v>
      </c>
      <c r="E466" s="227" t="s">
        <v>19</v>
      </c>
      <c r="F466" s="228" t="s">
        <v>538</v>
      </c>
      <c r="G466" s="225"/>
      <c r="H466" s="227" t="s">
        <v>19</v>
      </c>
      <c r="I466" s="229"/>
      <c r="J466" s="225"/>
      <c r="K466" s="225"/>
      <c r="L466" s="230"/>
      <c r="M466" s="231"/>
      <c r="N466" s="232"/>
      <c r="O466" s="232"/>
      <c r="P466" s="232"/>
      <c r="Q466" s="232"/>
      <c r="R466" s="232"/>
      <c r="S466" s="232"/>
      <c r="T466" s="23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4" t="s">
        <v>145</v>
      </c>
      <c r="AU466" s="234" t="s">
        <v>84</v>
      </c>
      <c r="AV466" s="13" t="s">
        <v>81</v>
      </c>
      <c r="AW466" s="13" t="s">
        <v>34</v>
      </c>
      <c r="AX466" s="13" t="s">
        <v>73</v>
      </c>
      <c r="AY466" s="234" t="s">
        <v>134</v>
      </c>
    </row>
    <row r="467" s="14" customFormat="1">
      <c r="A467" s="14"/>
      <c r="B467" s="235"/>
      <c r="C467" s="236"/>
      <c r="D467" s="226" t="s">
        <v>145</v>
      </c>
      <c r="E467" s="237" t="s">
        <v>19</v>
      </c>
      <c r="F467" s="238" t="s">
        <v>539</v>
      </c>
      <c r="G467" s="236"/>
      <c r="H467" s="239">
        <v>1.2</v>
      </c>
      <c r="I467" s="240"/>
      <c r="J467" s="236"/>
      <c r="K467" s="236"/>
      <c r="L467" s="241"/>
      <c r="M467" s="242"/>
      <c r="N467" s="243"/>
      <c r="O467" s="243"/>
      <c r="P467" s="243"/>
      <c r="Q467" s="243"/>
      <c r="R467" s="243"/>
      <c r="S467" s="243"/>
      <c r="T467" s="24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5" t="s">
        <v>145</v>
      </c>
      <c r="AU467" s="245" t="s">
        <v>84</v>
      </c>
      <c r="AV467" s="14" t="s">
        <v>84</v>
      </c>
      <c r="AW467" s="14" t="s">
        <v>34</v>
      </c>
      <c r="AX467" s="14" t="s">
        <v>73</v>
      </c>
      <c r="AY467" s="245" t="s">
        <v>134</v>
      </c>
    </row>
    <row r="468" s="13" customFormat="1">
      <c r="A468" s="13"/>
      <c r="B468" s="224"/>
      <c r="C468" s="225"/>
      <c r="D468" s="226" t="s">
        <v>145</v>
      </c>
      <c r="E468" s="227" t="s">
        <v>19</v>
      </c>
      <c r="F468" s="228" t="s">
        <v>540</v>
      </c>
      <c r="G468" s="225"/>
      <c r="H468" s="227" t="s">
        <v>19</v>
      </c>
      <c r="I468" s="229"/>
      <c r="J468" s="225"/>
      <c r="K468" s="225"/>
      <c r="L468" s="230"/>
      <c r="M468" s="231"/>
      <c r="N468" s="232"/>
      <c r="O468" s="232"/>
      <c r="P468" s="232"/>
      <c r="Q468" s="232"/>
      <c r="R468" s="232"/>
      <c r="S468" s="232"/>
      <c r="T468" s="23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4" t="s">
        <v>145</v>
      </c>
      <c r="AU468" s="234" t="s">
        <v>84</v>
      </c>
      <c r="AV468" s="13" t="s">
        <v>81</v>
      </c>
      <c r="AW468" s="13" t="s">
        <v>34</v>
      </c>
      <c r="AX468" s="13" t="s">
        <v>73</v>
      </c>
      <c r="AY468" s="234" t="s">
        <v>134</v>
      </c>
    </row>
    <row r="469" s="15" customFormat="1">
      <c r="A469" s="15"/>
      <c r="B469" s="246"/>
      <c r="C469" s="247"/>
      <c r="D469" s="226" t="s">
        <v>145</v>
      </c>
      <c r="E469" s="248" t="s">
        <v>19</v>
      </c>
      <c r="F469" s="249" t="s">
        <v>153</v>
      </c>
      <c r="G469" s="247"/>
      <c r="H469" s="250">
        <v>3.2999999999999998</v>
      </c>
      <c r="I469" s="251"/>
      <c r="J469" s="247"/>
      <c r="K469" s="247"/>
      <c r="L469" s="252"/>
      <c r="M469" s="253"/>
      <c r="N469" s="254"/>
      <c r="O469" s="254"/>
      <c r="P469" s="254"/>
      <c r="Q469" s="254"/>
      <c r="R469" s="254"/>
      <c r="S469" s="254"/>
      <c r="T469" s="255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56" t="s">
        <v>145</v>
      </c>
      <c r="AU469" s="256" t="s">
        <v>84</v>
      </c>
      <c r="AV469" s="15" t="s">
        <v>141</v>
      </c>
      <c r="AW469" s="15" t="s">
        <v>34</v>
      </c>
      <c r="AX469" s="15" t="s">
        <v>81</v>
      </c>
      <c r="AY469" s="256" t="s">
        <v>134</v>
      </c>
    </row>
    <row r="470" s="12" customFormat="1" ht="22.8" customHeight="1">
      <c r="A470" s="12"/>
      <c r="B470" s="190"/>
      <c r="C470" s="191"/>
      <c r="D470" s="192" t="s">
        <v>72</v>
      </c>
      <c r="E470" s="204" t="s">
        <v>209</v>
      </c>
      <c r="F470" s="204" t="s">
        <v>541</v>
      </c>
      <c r="G470" s="191"/>
      <c r="H470" s="191"/>
      <c r="I470" s="194"/>
      <c r="J470" s="205">
        <f>BK470</f>
        <v>0</v>
      </c>
      <c r="K470" s="191"/>
      <c r="L470" s="196"/>
      <c r="M470" s="197"/>
      <c r="N470" s="198"/>
      <c r="O470" s="198"/>
      <c r="P470" s="199">
        <f>SUM(P471:P724)</f>
        <v>0</v>
      </c>
      <c r="Q470" s="198"/>
      <c r="R470" s="199">
        <f>SUM(R471:R724)</f>
        <v>670.41409282000006</v>
      </c>
      <c r="S470" s="198"/>
      <c r="T470" s="200">
        <f>SUM(T471:T724)</f>
        <v>90.544000000000011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01" t="s">
        <v>81</v>
      </c>
      <c r="AT470" s="202" t="s">
        <v>72</v>
      </c>
      <c r="AU470" s="202" t="s">
        <v>81</v>
      </c>
      <c r="AY470" s="201" t="s">
        <v>134</v>
      </c>
      <c r="BK470" s="203">
        <f>SUM(BK471:BK724)</f>
        <v>0</v>
      </c>
    </row>
    <row r="471" s="2" customFormat="1" ht="16.5" customHeight="1">
      <c r="A471" s="40"/>
      <c r="B471" s="41"/>
      <c r="C471" s="206" t="s">
        <v>542</v>
      </c>
      <c r="D471" s="206" t="s">
        <v>136</v>
      </c>
      <c r="E471" s="207" t="s">
        <v>543</v>
      </c>
      <c r="F471" s="208" t="s">
        <v>544</v>
      </c>
      <c r="G471" s="209" t="s">
        <v>365</v>
      </c>
      <c r="H471" s="210">
        <v>20</v>
      </c>
      <c r="I471" s="211"/>
      <c r="J471" s="212">
        <f>ROUND(I471*H471,2)</f>
        <v>0</v>
      </c>
      <c r="K471" s="208" t="s">
        <v>140</v>
      </c>
      <c r="L471" s="46"/>
      <c r="M471" s="213" t="s">
        <v>19</v>
      </c>
      <c r="N471" s="214" t="s">
        <v>44</v>
      </c>
      <c r="O471" s="86"/>
      <c r="P471" s="215">
        <f>O471*H471</f>
        <v>0</v>
      </c>
      <c r="Q471" s="215">
        <v>0.00069999999999999999</v>
      </c>
      <c r="R471" s="215">
        <f>Q471*H471</f>
        <v>0.014</v>
      </c>
      <c r="S471" s="215">
        <v>0</v>
      </c>
      <c r="T471" s="216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7" t="s">
        <v>141</v>
      </c>
      <c r="AT471" s="217" t="s">
        <v>136</v>
      </c>
      <c r="AU471" s="217" t="s">
        <v>84</v>
      </c>
      <c r="AY471" s="19" t="s">
        <v>134</v>
      </c>
      <c r="BE471" s="218">
        <f>IF(N471="základní",J471,0)</f>
        <v>0</v>
      </c>
      <c r="BF471" s="218">
        <f>IF(N471="snížená",J471,0)</f>
        <v>0</v>
      </c>
      <c r="BG471" s="218">
        <f>IF(N471="zákl. přenesená",J471,0)</f>
        <v>0</v>
      </c>
      <c r="BH471" s="218">
        <f>IF(N471="sníž. přenesená",J471,0)</f>
        <v>0</v>
      </c>
      <c r="BI471" s="218">
        <f>IF(N471="nulová",J471,0)</f>
        <v>0</v>
      </c>
      <c r="BJ471" s="19" t="s">
        <v>81</v>
      </c>
      <c r="BK471" s="218">
        <f>ROUND(I471*H471,2)</f>
        <v>0</v>
      </c>
      <c r="BL471" s="19" t="s">
        <v>141</v>
      </c>
      <c r="BM471" s="217" t="s">
        <v>545</v>
      </c>
    </row>
    <row r="472" s="2" customFormat="1">
      <c r="A472" s="40"/>
      <c r="B472" s="41"/>
      <c r="C472" s="42"/>
      <c r="D472" s="219" t="s">
        <v>143</v>
      </c>
      <c r="E472" s="42"/>
      <c r="F472" s="220" t="s">
        <v>546</v>
      </c>
      <c r="G472" s="42"/>
      <c r="H472" s="42"/>
      <c r="I472" s="221"/>
      <c r="J472" s="42"/>
      <c r="K472" s="42"/>
      <c r="L472" s="46"/>
      <c r="M472" s="222"/>
      <c r="N472" s="223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143</v>
      </c>
      <c r="AU472" s="19" t="s">
        <v>84</v>
      </c>
    </row>
    <row r="473" s="13" customFormat="1">
      <c r="A473" s="13"/>
      <c r="B473" s="224"/>
      <c r="C473" s="225"/>
      <c r="D473" s="226" t="s">
        <v>145</v>
      </c>
      <c r="E473" s="227" t="s">
        <v>19</v>
      </c>
      <c r="F473" s="228" t="s">
        <v>547</v>
      </c>
      <c r="G473" s="225"/>
      <c r="H473" s="227" t="s">
        <v>19</v>
      </c>
      <c r="I473" s="229"/>
      <c r="J473" s="225"/>
      <c r="K473" s="225"/>
      <c r="L473" s="230"/>
      <c r="M473" s="231"/>
      <c r="N473" s="232"/>
      <c r="O473" s="232"/>
      <c r="P473" s="232"/>
      <c r="Q473" s="232"/>
      <c r="R473" s="232"/>
      <c r="S473" s="232"/>
      <c r="T473" s="23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4" t="s">
        <v>145</v>
      </c>
      <c r="AU473" s="234" t="s">
        <v>84</v>
      </c>
      <c r="AV473" s="13" t="s">
        <v>81</v>
      </c>
      <c r="AW473" s="13" t="s">
        <v>34</v>
      </c>
      <c r="AX473" s="13" t="s">
        <v>73</v>
      </c>
      <c r="AY473" s="234" t="s">
        <v>134</v>
      </c>
    </row>
    <row r="474" s="14" customFormat="1">
      <c r="A474" s="14"/>
      <c r="B474" s="235"/>
      <c r="C474" s="236"/>
      <c r="D474" s="226" t="s">
        <v>145</v>
      </c>
      <c r="E474" s="237" t="s">
        <v>19</v>
      </c>
      <c r="F474" s="238" t="s">
        <v>548</v>
      </c>
      <c r="G474" s="236"/>
      <c r="H474" s="239">
        <v>8</v>
      </c>
      <c r="I474" s="240"/>
      <c r="J474" s="236"/>
      <c r="K474" s="236"/>
      <c r="L474" s="241"/>
      <c r="M474" s="242"/>
      <c r="N474" s="243"/>
      <c r="O474" s="243"/>
      <c r="P474" s="243"/>
      <c r="Q474" s="243"/>
      <c r="R474" s="243"/>
      <c r="S474" s="243"/>
      <c r="T474" s="24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5" t="s">
        <v>145</v>
      </c>
      <c r="AU474" s="245" t="s">
        <v>84</v>
      </c>
      <c r="AV474" s="14" t="s">
        <v>84</v>
      </c>
      <c r="AW474" s="14" t="s">
        <v>34</v>
      </c>
      <c r="AX474" s="14" t="s">
        <v>73</v>
      </c>
      <c r="AY474" s="245" t="s">
        <v>134</v>
      </c>
    </row>
    <row r="475" s="14" customFormat="1">
      <c r="A475" s="14"/>
      <c r="B475" s="235"/>
      <c r="C475" s="236"/>
      <c r="D475" s="226" t="s">
        <v>145</v>
      </c>
      <c r="E475" s="237" t="s">
        <v>19</v>
      </c>
      <c r="F475" s="238" t="s">
        <v>549</v>
      </c>
      <c r="G475" s="236"/>
      <c r="H475" s="239">
        <v>3</v>
      </c>
      <c r="I475" s="240"/>
      <c r="J475" s="236"/>
      <c r="K475" s="236"/>
      <c r="L475" s="241"/>
      <c r="M475" s="242"/>
      <c r="N475" s="243"/>
      <c r="O475" s="243"/>
      <c r="P475" s="243"/>
      <c r="Q475" s="243"/>
      <c r="R475" s="243"/>
      <c r="S475" s="243"/>
      <c r="T475" s="24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5" t="s">
        <v>145</v>
      </c>
      <c r="AU475" s="245" t="s">
        <v>84</v>
      </c>
      <c r="AV475" s="14" t="s">
        <v>84</v>
      </c>
      <c r="AW475" s="14" t="s">
        <v>34</v>
      </c>
      <c r="AX475" s="14" t="s">
        <v>73</v>
      </c>
      <c r="AY475" s="245" t="s">
        <v>134</v>
      </c>
    </row>
    <row r="476" s="14" customFormat="1">
      <c r="A476" s="14"/>
      <c r="B476" s="235"/>
      <c r="C476" s="236"/>
      <c r="D476" s="226" t="s">
        <v>145</v>
      </c>
      <c r="E476" s="237" t="s">
        <v>19</v>
      </c>
      <c r="F476" s="238" t="s">
        <v>550</v>
      </c>
      <c r="G476" s="236"/>
      <c r="H476" s="239">
        <v>2</v>
      </c>
      <c r="I476" s="240"/>
      <c r="J476" s="236"/>
      <c r="K476" s="236"/>
      <c r="L476" s="241"/>
      <c r="M476" s="242"/>
      <c r="N476" s="243"/>
      <c r="O476" s="243"/>
      <c r="P476" s="243"/>
      <c r="Q476" s="243"/>
      <c r="R476" s="243"/>
      <c r="S476" s="243"/>
      <c r="T476" s="24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5" t="s">
        <v>145</v>
      </c>
      <c r="AU476" s="245" t="s">
        <v>84</v>
      </c>
      <c r="AV476" s="14" t="s">
        <v>84</v>
      </c>
      <c r="AW476" s="14" t="s">
        <v>34</v>
      </c>
      <c r="AX476" s="14" t="s">
        <v>73</v>
      </c>
      <c r="AY476" s="245" t="s">
        <v>134</v>
      </c>
    </row>
    <row r="477" s="14" customFormat="1">
      <c r="A477" s="14"/>
      <c r="B477" s="235"/>
      <c r="C477" s="236"/>
      <c r="D477" s="226" t="s">
        <v>145</v>
      </c>
      <c r="E477" s="237" t="s">
        <v>19</v>
      </c>
      <c r="F477" s="238" t="s">
        <v>551</v>
      </c>
      <c r="G477" s="236"/>
      <c r="H477" s="239">
        <v>1</v>
      </c>
      <c r="I477" s="240"/>
      <c r="J477" s="236"/>
      <c r="K477" s="236"/>
      <c r="L477" s="241"/>
      <c r="M477" s="242"/>
      <c r="N477" s="243"/>
      <c r="O477" s="243"/>
      <c r="P477" s="243"/>
      <c r="Q477" s="243"/>
      <c r="R477" s="243"/>
      <c r="S477" s="243"/>
      <c r="T477" s="24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5" t="s">
        <v>145</v>
      </c>
      <c r="AU477" s="245" t="s">
        <v>84</v>
      </c>
      <c r="AV477" s="14" t="s">
        <v>84</v>
      </c>
      <c r="AW477" s="14" t="s">
        <v>34</v>
      </c>
      <c r="AX477" s="14" t="s">
        <v>73</v>
      </c>
      <c r="AY477" s="245" t="s">
        <v>134</v>
      </c>
    </row>
    <row r="478" s="14" customFormat="1">
      <c r="A478" s="14"/>
      <c r="B478" s="235"/>
      <c r="C478" s="236"/>
      <c r="D478" s="226" t="s">
        <v>145</v>
      </c>
      <c r="E478" s="237" t="s">
        <v>19</v>
      </c>
      <c r="F478" s="238" t="s">
        <v>552</v>
      </c>
      <c r="G478" s="236"/>
      <c r="H478" s="239">
        <v>1</v>
      </c>
      <c r="I478" s="240"/>
      <c r="J478" s="236"/>
      <c r="K478" s="236"/>
      <c r="L478" s="241"/>
      <c r="M478" s="242"/>
      <c r="N478" s="243"/>
      <c r="O478" s="243"/>
      <c r="P478" s="243"/>
      <c r="Q478" s="243"/>
      <c r="R478" s="243"/>
      <c r="S478" s="243"/>
      <c r="T478" s="24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5" t="s">
        <v>145</v>
      </c>
      <c r="AU478" s="245" t="s">
        <v>84</v>
      </c>
      <c r="AV478" s="14" t="s">
        <v>84</v>
      </c>
      <c r="AW478" s="14" t="s">
        <v>34</v>
      </c>
      <c r="AX478" s="14" t="s">
        <v>73</v>
      </c>
      <c r="AY478" s="245" t="s">
        <v>134</v>
      </c>
    </row>
    <row r="479" s="14" customFormat="1">
      <c r="A479" s="14"/>
      <c r="B479" s="235"/>
      <c r="C479" s="236"/>
      <c r="D479" s="226" t="s">
        <v>145</v>
      </c>
      <c r="E479" s="237" t="s">
        <v>19</v>
      </c>
      <c r="F479" s="238" t="s">
        <v>553</v>
      </c>
      <c r="G479" s="236"/>
      <c r="H479" s="239">
        <v>1</v>
      </c>
      <c r="I479" s="240"/>
      <c r="J479" s="236"/>
      <c r="K479" s="236"/>
      <c r="L479" s="241"/>
      <c r="M479" s="242"/>
      <c r="N479" s="243"/>
      <c r="O479" s="243"/>
      <c r="P479" s="243"/>
      <c r="Q479" s="243"/>
      <c r="R479" s="243"/>
      <c r="S479" s="243"/>
      <c r="T479" s="24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5" t="s">
        <v>145</v>
      </c>
      <c r="AU479" s="245" t="s">
        <v>84</v>
      </c>
      <c r="AV479" s="14" t="s">
        <v>84</v>
      </c>
      <c r="AW479" s="14" t="s">
        <v>34</v>
      </c>
      <c r="AX479" s="14" t="s">
        <v>73</v>
      </c>
      <c r="AY479" s="245" t="s">
        <v>134</v>
      </c>
    </row>
    <row r="480" s="14" customFormat="1">
      <c r="A480" s="14"/>
      <c r="B480" s="235"/>
      <c r="C480" s="236"/>
      <c r="D480" s="226" t="s">
        <v>145</v>
      </c>
      <c r="E480" s="237" t="s">
        <v>19</v>
      </c>
      <c r="F480" s="238" t="s">
        <v>554</v>
      </c>
      <c r="G480" s="236"/>
      <c r="H480" s="239">
        <v>2</v>
      </c>
      <c r="I480" s="240"/>
      <c r="J480" s="236"/>
      <c r="K480" s="236"/>
      <c r="L480" s="241"/>
      <c r="M480" s="242"/>
      <c r="N480" s="243"/>
      <c r="O480" s="243"/>
      <c r="P480" s="243"/>
      <c r="Q480" s="243"/>
      <c r="R480" s="243"/>
      <c r="S480" s="243"/>
      <c r="T480" s="24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5" t="s">
        <v>145</v>
      </c>
      <c r="AU480" s="245" t="s">
        <v>84</v>
      </c>
      <c r="AV480" s="14" t="s">
        <v>84</v>
      </c>
      <c r="AW480" s="14" t="s">
        <v>34</v>
      </c>
      <c r="AX480" s="14" t="s">
        <v>73</v>
      </c>
      <c r="AY480" s="245" t="s">
        <v>134</v>
      </c>
    </row>
    <row r="481" s="14" customFormat="1">
      <c r="A481" s="14"/>
      <c r="B481" s="235"/>
      <c r="C481" s="236"/>
      <c r="D481" s="226" t="s">
        <v>145</v>
      </c>
      <c r="E481" s="237" t="s">
        <v>19</v>
      </c>
      <c r="F481" s="238" t="s">
        <v>555</v>
      </c>
      <c r="G481" s="236"/>
      <c r="H481" s="239">
        <v>1</v>
      </c>
      <c r="I481" s="240"/>
      <c r="J481" s="236"/>
      <c r="K481" s="236"/>
      <c r="L481" s="241"/>
      <c r="M481" s="242"/>
      <c r="N481" s="243"/>
      <c r="O481" s="243"/>
      <c r="P481" s="243"/>
      <c r="Q481" s="243"/>
      <c r="R481" s="243"/>
      <c r="S481" s="243"/>
      <c r="T481" s="24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5" t="s">
        <v>145</v>
      </c>
      <c r="AU481" s="245" t="s">
        <v>84</v>
      </c>
      <c r="AV481" s="14" t="s">
        <v>84</v>
      </c>
      <c r="AW481" s="14" t="s">
        <v>34</v>
      </c>
      <c r="AX481" s="14" t="s">
        <v>73</v>
      </c>
      <c r="AY481" s="245" t="s">
        <v>134</v>
      </c>
    </row>
    <row r="482" s="14" customFormat="1">
      <c r="A482" s="14"/>
      <c r="B482" s="235"/>
      <c r="C482" s="236"/>
      <c r="D482" s="226" t="s">
        <v>145</v>
      </c>
      <c r="E482" s="237" t="s">
        <v>19</v>
      </c>
      <c r="F482" s="238" t="s">
        <v>556</v>
      </c>
      <c r="G482" s="236"/>
      <c r="H482" s="239">
        <v>1</v>
      </c>
      <c r="I482" s="240"/>
      <c r="J482" s="236"/>
      <c r="K482" s="236"/>
      <c r="L482" s="241"/>
      <c r="M482" s="242"/>
      <c r="N482" s="243"/>
      <c r="O482" s="243"/>
      <c r="P482" s="243"/>
      <c r="Q482" s="243"/>
      <c r="R482" s="243"/>
      <c r="S482" s="243"/>
      <c r="T482" s="24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5" t="s">
        <v>145</v>
      </c>
      <c r="AU482" s="245" t="s">
        <v>84</v>
      </c>
      <c r="AV482" s="14" t="s">
        <v>84</v>
      </c>
      <c r="AW482" s="14" t="s">
        <v>34</v>
      </c>
      <c r="AX482" s="14" t="s">
        <v>73</v>
      </c>
      <c r="AY482" s="245" t="s">
        <v>134</v>
      </c>
    </row>
    <row r="483" s="15" customFormat="1">
      <c r="A483" s="15"/>
      <c r="B483" s="246"/>
      <c r="C483" s="247"/>
      <c r="D483" s="226" t="s">
        <v>145</v>
      </c>
      <c r="E483" s="248" t="s">
        <v>19</v>
      </c>
      <c r="F483" s="249" t="s">
        <v>153</v>
      </c>
      <c r="G483" s="247"/>
      <c r="H483" s="250">
        <v>20</v>
      </c>
      <c r="I483" s="251"/>
      <c r="J483" s="247"/>
      <c r="K483" s="247"/>
      <c r="L483" s="252"/>
      <c r="M483" s="253"/>
      <c r="N483" s="254"/>
      <c r="O483" s="254"/>
      <c r="P483" s="254"/>
      <c r="Q483" s="254"/>
      <c r="R483" s="254"/>
      <c r="S483" s="254"/>
      <c r="T483" s="255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56" t="s">
        <v>145</v>
      </c>
      <c r="AU483" s="256" t="s">
        <v>84</v>
      </c>
      <c r="AV483" s="15" t="s">
        <v>141</v>
      </c>
      <c r="AW483" s="15" t="s">
        <v>34</v>
      </c>
      <c r="AX483" s="15" t="s">
        <v>81</v>
      </c>
      <c r="AY483" s="256" t="s">
        <v>134</v>
      </c>
    </row>
    <row r="484" s="2" customFormat="1" ht="16.5" customHeight="1">
      <c r="A484" s="40"/>
      <c r="B484" s="41"/>
      <c r="C484" s="257" t="s">
        <v>557</v>
      </c>
      <c r="D484" s="257" t="s">
        <v>263</v>
      </c>
      <c r="E484" s="258" t="s">
        <v>558</v>
      </c>
      <c r="F484" s="259" t="s">
        <v>559</v>
      </c>
      <c r="G484" s="260" t="s">
        <v>365</v>
      </c>
      <c r="H484" s="261">
        <v>3</v>
      </c>
      <c r="I484" s="262"/>
      <c r="J484" s="263">
        <f>ROUND(I484*H484,2)</f>
        <v>0</v>
      </c>
      <c r="K484" s="259" t="s">
        <v>140</v>
      </c>
      <c r="L484" s="264"/>
      <c r="M484" s="265" t="s">
        <v>19</v>
      </c>
      <c r="N484" s="266" t="s">
        <v>44</v>
      </c>
      <c r="O484" s="86"/>
      <c r="P484" s="215">
        <f>O484*H484</f>
        <v>0</v>
      </c>
      <c r="Q484" s="215">
        <v>0.0050000000000000001</v>
      </c>
      <c r="R484" s="215">
        <f>Q484*H484</f>
        <v>0.014999999999999999</v>
      </c>
      <c r="S484" s="215">
        <v>0</v>
      </c>
      <c r="T484" s="216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17" t="s">
        <v>200</v>
      </c>
      <c r="AT484" s="217" t="s">
        <v>263</v>
      </c>
      <c r="AU484" s="217" t="s">
        <v>84</v>
      </c>
      <c r="AY484" s="19" t="s">
        <v>134</v>
      </c>
      <c r="BE484" s="218">
        <f>IF(N484="základní",J484,0)</f>
        <v>0</v>
      </c>
      <c r="BF484" s="218">
        <f>IF(N484="snížená",J484,0)</f>
        <v>0</v>
      </c>
      <c r="BG484" s="218">
        <f>IF(N484="zákl. přenesená",J484,0)</f>
        <v>0</v>
      </c>
      <c r="BH484" s="218">
        <f>IF(N484="sníž. přenesená",J484,0)</f>
        <v>0</v>
      </c>
      <c r="BI484" s="218">
        <f>IF(N484="nulová",J484,0)</f>
        <v>0</v>
      </c>
      <c r="BJ484" s="19" t="s">
        <v>81</v>
      </c>
      <c r="BK484" s="218">
        <f>ROUND(I484*H484,2)</f>
        <v>0</v>
      </c>
      <c r="BL484" s="19" t="s">
        <v>141</v>
      </c>
      <c r="BM484" s="217" t="s">
        <v>560</v>
      </c>
    </row>
    <row r="485" s="13" customFormat="1">
      <c r="A485" s="13"/>
      <c r="B485" s="224"/>
      <c r="C485" s="225"/>
      <c r="D485" s="226" t="s">
        <v>145</v>
      </c>
      <c r="E485" s="227" t="s">
        <v>19</v>
      </c>
      <c r="F485" s="228" t="s">
        <v>561</v>
      </c>
      <c r="G485" s="225"/>
      <c r="H485" s="227" t="s">
        <v>19</v>
      </c>
      <c r="I485" s="229"/>
      <c r="J485" s="225"/>
      <c r="K485" s="225"/>
      <c r="L485" s="230"/>
      <c r="M485" s="231"/>
      <c r="N485" s="232"/>
      <c r="O485" s="232"/>
      <c r="P485" s="232"/>
      <c r="Q485" s="232"/>
      <c r="R485" s="232"/>
      <c r="S485" s="232"/>
      <c r="T485" s="23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4" t="s">
        <v>145</v>
      </c>
      <c r="AU485" s="234" t="s">
        <v>84</v>
      </c>
      <c r="AV485" s="13" t="s">
        <v>81</v>
      </c>
      <c r="AW485" s="13" t="s">
        <v>34</v>
      </c>
      <c r="AX485" s="13" t="s">
        <v>73</v>
      </c>
      <c r="AY485" s="234" t="s">
        <v>134</v>
      </c>
    </row>
    <row r="486" s="14" customFormat="1">
      <c r="A486" s="14"/>
      <c r="B486" s="235"/>
      <c r="C486" s="236"/>
      <c r="D486" s="226" t="s">
        <v>145</v>
      </c>
      <c r="E486" s="237" t="s">
        <v>19</v>
      </c>
      <c r="F486" s="238" t="s">
        <v>552</v>
      </c>
      <c r="G486" s="236"/>
      <c r="H486" s="239">
        <v>1</v>
      </c>
      <c r="I486" s="240"/>
      <c r="J486" s="236"/>
      <c r="K486" s="236"/>
      <c r="L486" s="241"/>
      <c r="M486" s="242"/>
      <c r="N486" s="243"/>
      <c r="O486" s="243"/>
      <c r="P486" s="243"/>
      <c r="Q486" s="243"/>
      <c r="R486" s="243"/>
      <c r="S486" s="243"/>
      <c r="T486" s="24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5" t="s">
        <v>145</v>
      </c>
      <c r="AU486" s="245" t="s">
        <v>84</v>
      </c>
      <c r="AV486" s="14" t="s">
        <v>84</v>
      </c>
      <c r="AW486" s="14" t="s">
        <v>34</v>
      </c>
      <c r="AX486" s="14" t="s">
        <v>73</v>
      </c>
      <c r="AY486" s="245" t="s">
        <v>134</v>
      </c>
    </row>
    <row r="487" s="14" customFormat="1">
      <c r="A487" s="14"/>
      <c r="B487" s="235"/>
      <c r="C487" s="236"/>
      <c r="D487" s="226" t="s">
        <v>145</v>
      </c>
      <c r="E487" s="237" t="s">
        <v>19</v>
      </c>
      <c r="F487" s="238" t="s">
        <v>554</v>
      </c>
      <c r="G487" s="236"/>
      <c r="H487" s="239">
        <v>2</v>
      </c>
      <c r="I487" s="240"/>
      <c r="J487" s="236"/>
      <c r="K487" s="236"/>
      <c r="L487" s="241"/>
      <c r="M487" s="242"/>
      <c r="N487" s="243"/>
      <c r="O487" s="243"/>
      <c r="P487" s="243"/>
      <c r="Q487" s="243"/>
      <c r="R487" s="243"/>
      <c r="S487" s="243"/>
      <c r="T487" s="24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5" t="s">
        <v>145</v>
      </c>
      <c r="AU487" s="245" t="s">
        <v>84</v>
      </c>
      <c r="AV487" s="14" t="s">
        <v>84</v>
      </c>
      <c r="AW487" s="14" t="s">
        <v>34</v>
      </c>
      <c r="AX487" s="14" t="s">
        <v>73</v>
      </c>
      <c r="AY487" s="245" t="s">
        <v>134</v>
      </c>
    </row>
    <row r="488" s="15" customFormat="1">
      <c r="A488" s="15"/>
      <c r="B488" s="246"/>
      <c r="C488" s="247"/>
      <c r="D488" s="226" t="s">
        <v>145</v>
      </c>
      <c r="E488" s="248" t="s">
        <v>19</v>
      </c>
      <c r="F488" s="249" t="s">
        <v>153</v>
      </c>
      <c r="G488" s="247"/>
      <c r="H488" s="250">
        <v>3</v>
      </c>
      <c r="I488" s="251"/>
      <c r="J488" s="247"/>
      <c r="K488" s="247"/>
      <c r="L488" s="252"/>
      <c r="M488" s="253"/>
      <c r="N488" s="254"/>
      <c r="O488" s="254"/>
      <c r="P488" s="254"/>
      <c r="Q488" s="254"/>
      <c r="R488" s="254"/>
      <c r="S488" s="254"/>
      <c r="T488" s="255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56" t="s">
        <v>145</v>
      </c>
      <c r="AU488" s="256" t="s">
        <v>84</v>
      </c>
      <c r="AV488" s="15" t="s">
        <v>141</v>
      </c>
      <c r="AW488" s="15" t="s">
        <v>34</v>
      </c>
      <c r="AX488" s="15" t="s">
        <v>81</v>
      </c>
      <c r="AY488" s="256" t="s">
        <v>134</v>
      </c>
    </row>
    <row r="489" s="2" customFormat="1" ht="16.5" customHeight="1">
      <c r="A489" s="40"/>
      <c r="B489" s="41"/>
      <c r="C489" s="257" t="s">
        <v>562</v>
      </c>
      <c r="D489" s="257" t="s">
        <v>263</v>
      </c>
      <c r="E489" s="258" t="s">
        <v>563</v>
      </c>
      <c r="F489" s="259" t="s">
        <v>564</v>
      </c>
      <c r="G489" s="260" t="s">
        <v>365</v>
      </c>
      <c r="H489" s="261">
        <v>1</v>
      </c>
      <c r="I489" s="262"/>
      <c r="J489" s="263">
        <f>ROUND(I489*H489,2)</f>
        <v>0</v>
      </c>
      <c r="K489" s="259" t="s">
        <v>140</v>
      </c>
      <c r="L489" s="264"/>
      <c r="M489" s="265" t="s">
        <v>19</v>
      </c>
      <c r="N489" s="266" t="s">
        <v>44</v>
      </c>
      <c r="O489" s="86"/>
      <c r="P489" s="215">
        <f>O489*H489</f>
        <v>0</v>
      </c>
      <c r="Q489" s="215">
        <v>0.0050000000000000001</v>
      </c>
      <c r="R489" s="215">
        <f>Q489*H489</f>
        <v>0.0050000000000000001</v>
      </c>
      <c r="S489" s="215">
        <v>0</v>
      </c>
      <c r="T489" s="216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17" t="s">
        <v>200</v>
      </c>
      <c r="AT489" s="217" t="s">
        <v>263</v>
      </c>
      <c r="AU489" s="217" t="s">
        <v>84</v>
      </c>
      <c r="AY489" s="19" t="s">
        <v>134</v>
      </c>
      <c r="BE489" s="218">
        <f>IF(N489="základní",J489,0)</f>
        <v>0</v>
      </c>
      <c r="BF489" s="218">
        <f>IF(N489="snížená",J489,0)</f>
        <v>0</v>
      </c>
      <c r="BG489" s="218">
        <f>IF(N489="zákl. přenesená",J489,0)</f>
        <v>0</v>
      </c>
      <c r="BH489" s="218">
        <f>IF(N489="sníž. přenesená",J489,0)</f>
        <v>0</v>
      </c>
      <c r="BI489" s="218">
        <f>IF(N489="nulová",J489,0)</f>
        <v>0</v>
      </c>
      <c r="BJ489" s="19" t="s">
        <v>81</v>
      </c>
      <c r="BK489" s="218">
        <f>ROUND(I489*H489,2)</f>
        <v>0</v>
      </c>
      <c r="BL489" s="19" t="s">
        <v>141</v>
      </c>
      <c r="BM489" s="217" t="s">
        <v>565</v>
      </c>
    </row>
    <row r="490" s="13" customFormat="1">
      <c r="A490" s="13"/>
      <c r="B490" s="224"/>
      <c r="C490" s="225"/>
      <c r="D490" s="226" t="s">
        <v>145</v>
      </c>
      <c r="E490" s="227" t="s">
        <v>19</v>
      </c>
      <c r="F490" s="228" t="s">
        <v>561</v>
      </c>
      <c r="G490" s="225"/>
      <c r="H490" s="227" t="s">
        <v>19</v>
      </c>
      <c r="I490" s="229"/>
      <c r="J490" s="225"/>
      <c r="K490" s="225"/>
      <c r="L490" s="230"/>
      <c r="M490" s="231"/>
      <c r="N490" s="232"/>
      <c r="O490" s="232"/>
      <c r="P490" s="232"/>
      <c r="Q490" s="232"/>
      <c r="R490" s="232"/>
      <c r="S490" s="232"/>
      <c r="T490" s="23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4" t="s">
        <v>145</v>
      </c>
      <c r="AU490" s="234" t="s">
        <v>84</v>
      </c>
      <c r="AV490" s="13" t="s">
        <v>81</v>
      </c>
      <c r="AW490" s="13" t="s">
        <v>34</v>
      </c>
      <c r="AX490" s="13" t="s">
        <v>73</v>
      </c>
      <c r="AY490" s="234" t="s">
        <v>134</v>
      </c>
    </row>
    <row r="491" s="14" customFormat="1">
      <c r="A491" s="14"/>
      <c r="B491" s="235"/>
      <c r="C491" s="236"/>
      <c r="D491" s="226" t="s">
        <v>145</v>
      </c>
      <c r="E491" s="237" t="s">
        <v>19</v>
      </c>
      <c r="F491" s="238" t="s">
        <v>551</v>
      </c>
      <c r="G491" s="236"/>
      <c r="H491" s="239">
        <v>1</v>
      </c>
      <c r="I491" s="240"/>
      <c r="J491" s="236"/>
      <c r="K491" s="236"/>
      <c r="L491" s="241"/>
      <c r="M491" s="242"/>
      <c r="N491" s="243"/>
      <c r="O491" s="243"/>
      <c r="P491" s="243"/>
      <c r="Q491" s="243"/>
      <c r="R491" s="243"/>
      <c r="S491" s="243"/>
      <c r="T491" s="24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5" t="s">
        <v>145</v>
      </c>
      <c r="AU491" s="245" t="s">
        <v>84</v>
      </c>
      <c r="AV491" s="14" t="s">
        <v>84</v>
      </c>
      <c r="AW491" s="14" t="s">
        <v>34</v>
      </c>
      <c r="AX491" s="14" t="s">
        <v>81</v>
      </c>
      <c r="AY491" s="245" t="s">
        <v>134</v>
      </c>
    </row>
    <row r="492" s="2" customFormat="1" ht="16.5" customHeight="1">
      <c r="A492" s="40"/>
      <c r="B492" s="41"/>
      <c r="C492" s="257" t="s">
        <v>566</v>
      </c>
      <c r="D492" s="257" t="s">
        <v>263</v>
      </c>
      <c r="E492" s="258" t="s">
        <v>567</v>
      </c>
      <c r="F492" s="259" t="s">
        <v>568</v>
      </c>
      <c r="G492" s="260" t="s">
        <v>365</v>
      </c>
      <c r="H492" s="261">
        <v>9</v>
      </c>
      <c r="I492" s="262"/>
      <c r="J492" s="263">
        <f>ROUND(I492*H492,2)</f>
        <v>0</v>
      </c>
      <c r="K492" s="259" t="s">
        <v>140</v>
      </c>
      <c r="L492" s="264"/>
      <c r="M492" s="265" t="s">
        <v>19</v>
      </c>
      <c r="N492" s="266" t="s">
        <v>44</v>
      </c>
      <c r="O492" s="86"/>
      <c r="P492" s="215">
        <f>O492*H492</f>
        <v>0</v>
      </c>
      <c r="Q492" s="215">
        <v>0.0025000000000000001</v>
      </c>
      <c r="R492" s="215">
        <f>Q492*H492</f>
        <v>0.022499999999999999</v>
      </c>
      <c r="S492" s="215">
        <v>0</v>
      </c>
      <c r="T492" s="216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17" t="s">
        <v>200</v>
      </c>
      <c r="AT492" s="217" t="s">
        <v>263</v>
      </c>
      <c r="AU492" s="217" t="s">
        <v>84</v>
      </c>
      <c r="AY492" s="19" t="s">
        <v>134</v>
      </c>
      <c r="BE492" s="218">
        <f>IF(N492="základní",J492,0)</f>
        <v>0</v>
      </c>
      <c r="BF492" s="218">
        <f>IF(N492="snížená",J492,0)</f>
        <v>0</v>
      </c>
      <c r="BG492" s="218">
        <f>IF(N492="zákl. přenesená",J492,0)</f>
        <v>0</v>
      </c>
      <c r="BH492" s="218">
        <f>IF(N492="sníž. přenesená",J492,0)</f>
        <v>0</v>
      </c>
      <c r="BI492" s="218">
        <f>IF(N492="nulová",J492,0)</f>
        <v>0</v>
      </c>
      <c r="BJ492" s="19" t="s">
        <v>81</v>
      </c>
      <c r="BK492" s="218">
        <f>ROUND(I492*H492,2)</f>
        <v>0</v>
      </c>
      <c r="BL492" s="19" t="s">
        <v>141</v>
      </c>
      <c r="BM492" s="217" t="s">
        <v>569</v>
      </c>
    </row>
    <row r="493" s="13" customFormat="1">
      <c r="A493" s="13"/>
      <c r="B493" s="224"/>
      <c r="C493" s="225"/>
      <c r="D493" s="226" t="s">
        <v>145</v>
      </c>
      <c r="E493" s="227" t="s">
        <v>19</v>
      </c>
      <c r="F493" s="228" t="s">
        <v>561</v>
      </c>
      <c r="G493" s="225"/>
      <c r="H493" s="227" t="s">
        <v>19</v>
      </c>
      <c r="I493" s="229"/>
      <c r="J493" s="225"/>
      <c r="K493" s="225"/>
      <c r="L493" s="230"/>
      <c r="M493" s="231"/>
      <c r="N493" s="232"/>
      <c r="O493" s="232"/>
      <c r="P493" s="232"/>
      <c r="Q493" s="232"/>
      <c r="R493" s="232"/>
      <c r="S493" s="232"/>
      <c r="T493" s="23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4" t="s">
        <v>145</v>
      </c>
      <c r="AU493" s="234" t="s">
        <v>84</v>
      </c>
      <c r="AV493" s="13" t="s">
        <v>81</v>
      </c>
      <c r="AW493" s="13" t="s">
        <v>34</v>
      </c>
      <c r="AX493" s="13" t="s">
        <v>73</v>
      </c>
      <c r="AY493" s="234" t="s">
        <v>134</v>
      </c>
    </row>
    <row r="494" s="14" customFormat="1">
      <c r="A494" s="14"/>
      <c r="B494" s="235"/>
      <c r="C494" s="236"/>
      <c r="D494" s="226" t="s">
        <v>145</v>
      </c>
      <c r="E494" s="237" t="s">
        <v>19</v>
      </c>
      <c r="F494" s="238" t="s">
        <v>548</v>
      </c>
      <c r="G494" s="236"/>
      <c r="H494" s="239">
        <v>8</v>
      </c>
      <c r="I494" s="240"/>
      <c r="J494" s="236"/>
      <c r="K494" s="236"/>
      <c r="L494" s="241"/>
      <c r="M494" s="242"/>
      <c r="N494" s="243"/>
      <c r="O494" s="243"/>
      <c r="P494" s="243"/>
      <c r="Q494" s="243"/>
      <c r="R494" s="243"/>
      <c r="S494" s="243"/>
      <c r="T494" s="24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5" t="s">
        <v>145</v>
      </c>
      <c r="AU494" s="245" t="s">
        <v>84</v>
      </c>
      <c r="AV494" s="14" t="s">
        <v>84</v>
      </c>
      <c r="AW494" s="14" t="s">
        <v>34</v>
      </c>
      <c r="AX494" s="14" t="s">
        <v>73</v>
      </c>
      <c r="AY494" s="245" t="s">
        <v>134</v>
      </c>
    </row>
    <row r="495" s="14" customFormat="1">
      <c r="A495" s="14"/>
      <c r="B495" s="235"/>
      <c r="C495" s="236"/>
      <c r="D495" s="226" t="s">
        <v>145</v>
      </c>
      <c r="E495" s="237" t="s">
        <v>19</v>
      </c>
      <c r="F495" s="238" t="s">
        <v>555</v>
      </c>
      <c r="G495" s="236"/>
      <c r="H495" s="239">
        <v>1</v>
      </c>
      <c r="I495" s="240"/>
      <c r="J495" s="236"/>
      <c r="K495" s="236"/>
      <c r="L495" s="241"/>
      <c r="M495" s="242"/>
      <c r="N495" s="243"/>
      <c r="O495" s="243"/>
      <c r="P495" s="243"/>
      <c r="Q495" s="243"/>
      <c r="R495" s="243"/>
      <c r="S495" s="243"/>
      <c r="T495" s="24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5" t="s">
        <v>145</v>
      </c>
      <c r="AU495" s="245" t="s">
        <v>84</v>
      </c>
      <c r="AV495" s="14" t="s">
        <v>84</v>
      </c>
      <c r="AW495" s="14" t="s">
        <v>34</v>
      </c>
      <c r="AX495" s="14" t="s">
        <v>73</v>
      </c>
      <c r="AY495" s="245" t="s">
        <v>134</v>
      </c>
    </row>
    <row r="496" s="15" customFormat="1">
      <c r="A496" s="15"/>
      <c r="B496" s="246"/>
      <c r="C496" s="247"/>
      <c r="D496" s="226" t="s">
        <v>145</v>
      </c>
      <c r="E496" s="248" t="s">
        <v>19</v>
      </c>
      <c r="F496" s="249" t="s">
        <v>153</v>
      </c>
      <c r="G496" s="247"/>
      <c r="H496" s="250">
        <v>9</v>
      </c>
      <c r="I496" s="251"/>
      <c r="J496" s="247"/>
      <c r="K496" s="247"/>
      <c r="L496" s="252"/>
      <c r="M496" s="253"/>
      <c r="N496" s="254"/>
      <c r="O496" s="254"/>
      <c r="P496" s="254"/>
      <c r="Q496" s="254"/>
      <c r="R496" s="254"/>
      <c r="S496" s="254"/>
      <c r="T496" s="255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56" t="s">
        <v>145</v>
      </c>
      <c r="AU496" s="256" t="s">
        <v>84</v>
      </c>
      <c r="AV496" s="15" t="s">
        <v>141</v>
      </c>
      <c r="AW496" s="15" t="s">
        <v>34</v>
      </c>
      <c r="AX496" s="15" t="s">
        <v>81</v>
      </c>
      <c r="AY496" s="256" t="s">
        <v>134</v>
      </c>
    </row>
    <row r="497" s="2" customFormat="1" ht="16.5" customHeight="1">
      <c r="A497" s="40"/>
      <c r="B497" s="41"/>
      <c r="C497" s="257" t="s">
        <v>570</v>
      </c>
      <c r="D497" s="257" t="s">
        <v>263</v>
      </c>
      <c r="E497" s="258" t="s">
        <v>571</v>
      </c>
      <c r="F497" s="259" t="s">
        <v>572</v>
      </c>
      <c r="G497" s="260" t="s">
        <v>365</v>
      </c>
      <c r="H497" s="261">
        <v>1</v>
      </c>
      <c r="I497" s="262"/>
      <c r="J497" s="263">
        <f>ROUND(I497*H497,2)</f>
        <v>0</v>
      </c>
      <c r="K497" s="259" t="s">
        <v>140</v>
      </c>
      <c r="L497" s="264"/>
      <c r="M497" s="265" t="s">
        <v>19</v>
      </c>
      <c r="N497" s="266" t="s">
        <v>44</v>
      </c>
      <c r="O497" s="86"/>
      <c r="P497" s="215">
        <f>O497*H497</f>
        <v>0</v>
      </c>
      <c r="Q497" s="215">
        <v>0.0025000000000000001</v>
      </c>
      <c r="R497" s="215">
        <f>Q497*H497</f>
        <v>0.0025000000000000001</v>
      </c>
      <c r="S497" s="215">
        <v>0</v>
      </c>
      <c r="T497" s="216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7" t="s">
        <v>200</v>
      </c>
      <c r="AT497" s="217" t="s">
        <v>263</v>
      </c>
      <c r="AU497" s="217" t="s">
        <v>84</v>
      </c>
      <c r="AY497" s="19" t="s">
        <v>134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19" t="s">
        <v>81</v>
      </c>
      <c r="BK497" s="218">
        <f>ROUND(I497*H497,2)</f>
        <v>0</v>
      </c>
      <c r="BL497" s="19" t="s">
        <v>141</v>
      </c>
      <c r="BM497" s="217" t="s">
        <v>573</v>
      </c>
    </row>
    <row r="498" s="13" customFormat="1">
      <c r="A498" s="13"/>
      <c r="B498" s="224"/>
      <c r="C498" s="225"/>
      <c r="D498" s="226" t="s">
        <v>145</v>
      </c>
      <c r="E498" s="227" t="s">
        <v>19</v>
      </c>
      <c r="F498" s="228" t="s">
        <v>561</v>
      </c>
      <c r="G498" s="225"/>
      <c r="H498" s="227" t="s">
        <v>19</v>
      </c>
      <c r="I498" s="229"/>
      <c r="J498" s="225"/>
      <c r="K498" s="225"/>
      <c r="L498" s="230"/>
      <c r="M498" s="231"/>
      <c r="N498" s="232"/>
      <c r="O498" s="232"/>
      <c r="P498" s="232"/>
      <c r="Q498" s="232"/>
      <c r="R498" s="232"/>
      <c r="S498" s="232"/>
      <c r="T498" s="23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4" t="s">
        <v>145</v>
      </c>
      <c r="AU498" s="234" t="s">
        <v>84</v>
      </c>
      <c r="AV498" s="13" t="s">
        <v>81</v>
      </c>
      <c r="AW498" s="13" t="s">
        <v>34</v>
      </c>
      <c r="AX498" s="13" t="s">
        <v>73</v>
      </c>
      <c r="AY498" s="234" t="s">
        <v>134</v>
      </c>
    </row>
    <row r="499" s="14" customFormat="1">
      <c r="A499" s="14"/>
      <c r="B499" s="235"/>
      <c r="C499" s="236"/>
      <c r="D499" s="226" t="s">
        <v>145</v>
      </c>
      <c r="E499" s="237" t="s">
        <v>19</v>
      </c>
      <c r="F499" s="238" t="s">
        <v>556</v>
      </c>
      <c r="G499" s="236"/>
      <c r="H499" s="239">
        <v>1</v>
      </c>
      <c r="I499" s="240"/>
      <c r="J499" s="236"/>
      <c r="K499" s="236"/>
      <c r="L499" s="241"/>
      <c r="M499" s="242"/>
      <c r="N499" s="243"/>
      <c r="O499" s="243"/>
      <c r="P499" s="243"/>
      <c r="Q499" s="243"/>
      <c r="R499" s="243"/>
      <c r="S499" s="243"/>
      <c r="T499" s="24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5" t="s">
        <v>145</v>
      </c>
      <c r="AU499" s="245" t="s">
        <v>84</v>
      </c>
      <c r="AV499" s="14" t="s">
        <v>84</v>
      </c>
      <c r="AW499" s="14" t="s">
        <v>34</v>
      </c>
      <c r="AX499" s="14" t="s">
        <v>81</v>
      </c>
      <c r="AY499" s="245" t="s">
        <v>134</v>
      </c>
    </row>
    <row r="500" s="2" customFormat="1" ht="16.5" customHeight="1">
      <c r="A500" s="40"/>
      <c r="B500" s="41"/>
      <c r="C500" s="257" t="s">
        <v>574</v>
      </c>
      <c r="D500" s="257" t="s">
        <v>263</v>
      </c>
      <c r="E500" s="258" t="s">
        <v>575</v>
      </c>
      <c r="F500" s="259" t="s">
        <v>576</v>
      </c>
      <c r="G500" s="260" t="s">
        <v>365</v>
      </c>
      <c r="H500" s="261">
        <v>3</v>
      </c>
      <c r="I500" s="262"/>
      <c r="J500" s="263">
        <f>ROUND(I500*H500,2)</f>
        <v>0</v>
      </c>
      <c r="K500" s="259" t="s">
        <v>140</v>
      </c>
      <c r="L500" s="264"/>
      <c r="M500" s="265" t="s">
        <v>19</v>
      </c>
      <c r="N500" s="266" t="s">
        <v>44</v>
      </c>
      <c r="O500" s="86"/>
      <c r="P500" s="215">
        <f>O500*H500</f>
        <v>0</v>
      </c>
      <c r="Q500" s="215">
        <v>0.0044999999999999997</v>
      </c>
      <c r="R500" s="215">
        <f>Q500*H500</f>
        <v>0.013499999999999998</v>
      </c>
      <c r="S500" s="215">
        <v>0</v>
      </c>
      <c r="T500" s="216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7" t="s">
        <v>200</v>
      </c>
      <c r="AT500" s="217" t="s">
        <v>263</v>
      </c>
      <c r="AU500" s="217" t="s">
        <v>84</v>
      </c>
      <c r="AY500" s="19" t="s">
        <v>134</v>
      </c>
      <c r="BE500" s="218">
        <f>IF(N500="základní",J500,0)</f>
        <v>0</v>
      </c>
      <c r="BF500" s="218">
        <f>IF(N500="snížená",J500,0)</f>
        <v>0</v>
      </c>
      <c r="BG500" s="218">
        <f>IF(N500="zákl. přenesená",J500,0)</f>
        <v>0</v>
      </c>
      <c r="BH500" s="218">
        <f>IF(N500="sníž. přenesená",J500,0)</f>
        <v>0</v>
      </c>
      <c r="BI500" s="218">
        <f>IF(N500="nulová",J500,0)</f>
        <v>0</v>
      </c>
      <c r="BJ500" s="19" t="s">
        <v>81</v>
      </c>
      <c r="BK500" s="218">
        <f>ROUND(I500*H500,2)</f>
        <v>0</v>
      </c>
      <c r="BL500" s="19" t="s">
        <v>141</v>
      </c>
      <c r="BM500" s="217" t="s">
        <v>577</v>
      </c>
    </row>
    <row r="501" s="13" customFormat="1">
      <c r="A501" s="13"/>
      <c r="B501" s="224"/>
      <c r="C501" s="225"/>
      <c r="D501" s="226" t="s">
        <v>145</v>
      </c>
      <c r="E501" s="227" t="s">
        <v>19</v>
      </c>
      <c r="F501" s="228" t="s">
        <v>561</v>
      </c>
      <c r="G501" s="225"/>
      <c r="H501" s="227" t="s">
        <v>19</v>
      </c>
      <c r="I501" s="229"/>
      <c r="J501" s="225"/>
      <c r="K501" s="225"/>
      <c r="L501" s="230"/>
      <c r="M501" s="231"/>
      <c r="N501" s="232"/>
      <c r="O501" s="232"/>
      <c r="P501" s="232"/>
      <c r="Q501" s="232"/>
      <c r="R501" s="232"/>
      <c r="S501" s="232"/>
      <c r="T501" s="23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4" t="s">
        <v>145</v>
      </c>
      <c r="AU501" s="234" t="s">
        <v>84</v>
      </c>
      <c r="AV501" s="13" t="s">
        <v>81</v>
      </c>
      <c r="AW501" s="13" t="s">
        <v>34</v>
      </c>
      <c r="AX501" s="13" t="s">
        <v>73</v>
      </c>
      <c r="AY501" s="234" t="s">
        <v>134</v>
      </c>
    </row>
    <row r="502" s="14" customFormat="1">
      <c r="A502" s="14"/>
      <c r="B502" s="235"/>
      <c r="C502" s="236"/>
      <c r="D502" s="226" t="s">
        <v>145</v>
      </c>
      <c r="E502" s="237" t="s">
        <v>19</v>
      </c>
      <c r="F502" s="238" t="s">
        <v>549</v>
      </c>
      <c r="G502" s="236"/>
      <c r="H502" s="239">
        <v>3</v>
      </c>
      <c r="I502" s="240"/>
      <c r="J502" s="236"/>
      <c r="K502" s="236"/>
      <c r="L502" s="241"/>
      <c r="M502" s="242"/>
      <c r="N502" s="243"/>
      <c r="O502" s="243"/>
      <c r="P502" s="243"/>
      <c r="Q502" s="243"/>
      <c r="R502" s="243"/>
      <c r="S502" s="243"/>
      <c r="T502" s="24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5" t="s">
        <v>145</v>
      </c>
      <c r="AU502" s="245" t="s">
        <v>84</v>
      </c>
      <c r="AV502" s="14" t="s">
        <v>84</v>
      </c>
      <c r="AW502" s="14" t="s">
        <v>34</v>
      </c>
      <c r="AX502" s="14" t="s">
        <v>81</v>
      </c>
      <c r="AY502" s="245" t="s">
        <v>134</v>
      </c>
    </row>
    <row r="503" s="2" customFormat="1" ht="16.5" customHeight="1">
      <c r="A503" s="40"/>
      <c r="B503" s="41"/>
      <c r="C503" s="257" t="s">
        <v>578</v>
      </c>
      <c r="D503" s="257" t="s">
        <v>263</v>
      </c>
      <c r="E503" s="258" t="s">
        <v>579</v>
      </c>
      <c r="F503" s="259" t="s">
        <v>580</v>
      </c>
      <c r="G503" s="260" t="s">
        <v>365</v>
      </c>
      <c r="H503" s="261">
        <v>3</v>
      </c>
      <c r="I503" s="262"/>
      <c r="J503" s="263">
        <f>ROUND(I503*H503,2)</f>
        <v>0</v>
      </c>
      <c r="K503" s="259" t="s">
        <v>140</v>
      </c>
      <c r="L503" s="264"/>
      <c r="M503" s="265" t="s">
        <v>19</v>
      </c>
      <c r="N503" s="266" t="s">
        <v>44</v>
      </c>
      <c r="O503" s="86"/>
      <c r="P503" s="215">
        <f>O503*H503</f>
        <v>0</v>
      </c>
      <c r="Q503" s="215">
        <v>0.0025000000000000001</v>
      </c>
      <c r="R503" s="215">
        <f>Q503*H503</f>
        <v>0.0074999999999999997</v>
      </c>
      <c r="S503" s="215">
        <v>0</v>
      </c>
      <c r="T503" s="216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7" t="s">
        <v>200</v>
      </c>
      <c r="AT503" s="217" t="s">
        <v>263</v>
      </c>
      <c r="AU503" s="217" t="s">
        <v>84</v>
      </c>
      <c r="AY503" s="19" t="s">
        <v>134</v>
      </c>
      <c r="BE503" s="218">
        <f>IF(N503="základní",J503,0)</f>
        <v>0</v>
      </c>
      <c r="BF503" s="218">
        <f>IF(N503="snížená",J503,0)</f>
        <v>0</v>
      </c>
      <c r="BG503" s="218">
        <f>IF(N503="zákl. přenesená",J503,0)</f>
        <v>0</v>
      </c>
      <c r="BH503" s="218">
        <f>IF(N503="sníž. přenesená",J503,0)</f>
        <v>0</v>
      </c>
      <c r="BI503" s="218">
        <f>IF(N503="nulová",J503,0)</f>
        <v>0</v>
      </c>
      <c r="BJ503" s="19" t="s">
        <v>81</v>
      </c>
      <c r="BK503" s="218">
        <f>ROUND(I503*H503,2)</f>
        <v>0</v>
      </c>
      <c r="BL503" s="19" t="s">
        <v>141</v>
      </c>
      <c r="BM503" s="217" t="s">
        <v>581</v>
      </c>
    </row>
    <row r="504" s="13" customFormat="1">
      <c r="A504" s="13"/>
      <c r="B504" s="224"/>
      <c r="C504" s="225"/>
      <c r="D504" s="226" t="s">
        <v>145</v>
      </c>
      <c r="E504" s="227" t="s">
        <v>19</v>
      </c>
      <c r="F504" s="228" t="s">
        <v>561</v>
      </c>
      <c r="G504" s="225"/>
      <c r="H504" s="227" t="s">
        <v>19</v>
      </c>
      <c r="I504" s="229"/>
      <c r="J504" s="225"/>
      <c r="K504" s="225"/>
      <c r="L504" s="230"/>
      <c r="M504" s="231"/>
      <c r="N504" s="232"/>
      <c r="O504" s="232"/>
      <c r="P504" s="232"/>
      <c r="Q504" s="232"/>
      <c r="R504" s="232"/>
      <c r="S504" s="232"/>
      <c r="T504" s="23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4" t="s">
        <v>145</v>
      </c>
      <c r="AU504" s="234" t="s">
        <v>84</v>
      </c>
      <c r="AV504" s="13" t="s">
        <v>81</v>
      </c>
      <c r="AW504" s="13" t="s">
        <v>34</v>
      </c>
      <c r="AX504" s="13" t="s">
        <v>73</v>
      </c>
      <c r="AY504" s="234" t="s">
        <v>134</v>
      </c>
    </row>
    <row r="505" s="14" customFormat="1">
      <c r="A505" s="14"/>
      <c r="B505" s="235"/>
      <c r="C505" s="236"/>
      <c r="D505" s="226" t="s">
        <v>145</v>
      </c>
      <c r="E505" s="237" t="s">
        <v>19</v>
      </c>
      <c r="F505" s="238" t="s">
        <v>553</v>
      </c>
      <c r="G505" s="236"/>
      <c r="H505" s="239">
        <v>1</v>
      </c>
      <c r="I505" s="240"/>
      <c r="J505" s="236"/>
      <c r="K505" s="236"/>
      <c r="L505" s="241"/>
      <c r="M505" s="242"/>
      <c r="N505" s="243"/>
      <c r="O505" s="243"/>
      <c r="P505" s="243"/>
      <c r="Q505" s="243"/>
      <c r="R505" s="243"/>
      <c r="S505" s="243"/>
      <c r="T505" s="24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5" t="s">
        <v>145</v>
      </c>
      <c r="AU505" s="245" t="s">
        <v>84</v>
      </c>
      <c r="AV505" s="14" t="s">
        <v>84</v>
      </c>
      <c r="AW505" s="14" t="s">
        <v>34</v>
      </c>
      <c r="AX505" s="14" t="s">
        <v>73</v>
      </c>
      <c r="AY505" s="245" t="s">
        <v>134</v>
      </c>
    </row>
    <row r="506" s="14" customFormat="1">
      <c r="A506" s="14"/>
      <c r="B506" s="235"/>
      <c r="C506" s="236"/>
      <c r="D506" s="226" t="s">
        <v>145</v>
      </c>
      <c r="E506" s="237" t="s">
        <v>19</v>
      </c>
      <c r="F506" s="238" t="s">
        <v>550</v>
      </c>
      <c r="G506" s="236"/>
      <c r="H506" s="239">
        <v>2</v>
      </c>
      <c r="I506" s="240"/>
      <c r="J506" s="236"/>
      <c r="K506" s="236"/>
      <c r="L506" s="241"/>
      <c r="M506" s="242"/>
      <c r="N506" s="243"/>
      <c r="O506" s="243"/>
      <c r="P506" s="243"/>
      <c r="Q506" s="243"/>
      <c r="R506" s="243"/>
      <c r="S506" s="243"/>
      <c r="T506" s="24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5" t="s">
        <v>145</v>
      </c>
      <c r="AU506" s="245" t="s">
        <v>84</v>
      </c>
      <c r="AV506" s="14" t="s">
        <v>84</v>
      </c>
      <c r="AW506" s="14" t="s">
        <v>34</v>
      </c>
      <c r="AX506" s="14" t="s">
        <v>73</v>
      </c>
      <c r="AY506" s="245" t="s">
        <v>134</v>
      </c>
    </row>
    <row r="507" s="15" customFormat="1">
      <c r="A507" s="15"/>
      <c r="B507" s="246"/>
      <c r="C507" s="247"/>
      <c r="D507" s="226" t="s">
        <v>145</v>
      </c>
      <c r="E507" s="248" t="s">
        <v>19</v>
      </c>
      <c r="F507" s="249" t="s">
        <v>153</v>
      </c>
      <c r="G507" s="247"/>
      <c r="H507" s="250">
        <v>3</v>
      </c>
      <c r="I507" s="251"/>
      <c r="J507" s="247"/>
      <c r="K507" s="247"/>
      <c r="L507" s="252"/>
      <c r="M507" s="253"/>
      <c r="N507" s="254"/>
      <c r="O507" s="254"/>
      <c r="P507" s="254"/>
      <c r="Q507" s="254"/>
      <c r="R507" s="254"/>
      <c r="S507" s="254"/>
      <c r="T507" s="255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56" t="s">
        <v>145</v>
      </c>
      <c r="AU507" s="256" t="s">
        <v>84</v>
      </c>
      <c r="AV507" s="15" t="s">
        <v>141</v>
      </c>
      <c r="AW507" s="15" t="s">
        <v>34</v>
      </c>
      <c r="AX507" s="15" t="s">
        <v>81</v>
      </c>
      <c r="AY507" s="256" t="s">
        <v>134</v>
      </c>
    </row>
    <row r="508" s="2" customFormat="1" ht="16.5" customHeight="1">
      <c r="A508" s="40"/>
      <c r="B508" s="41"/>
      <c r="C508" s="206" t="s">
        <v>582</v>
      </c>
      <c r="D508" s="206" t="s">
        <v>136</v>
      </c>
      <c r="E508" s="207" t="s">
        <v>583</v>
      </c>
      <c r="F508" s="208" t="s">
        <v>584</v>
      </c>
      <c r="G508" s="209" t="s">
        <v>365</v>
      </c>
      <c r="H508" s="210">
        <v>15</v>
      </c>
      <c r="I508" s="211"/>
      <c r="J508" s="212">
        <f>ROUND(I508*H508,2)</f>
        <v>0</v>
      </c>
      <c r="K508" s="208" t="s">
        <v>140</v>
      </c>
      <c r="L508" s="46"/>
      <c r="M508" s="213" t="s">
        <v>19</v>
      </c>
      <c r="N508" s="214" t="s">
        <v>44</v>
      </c>
      <c r="O508" s="86"/>
      <c r="P508" s="215">
        <f>O508*H508</f>
        <v>0</v>
      </c>
      <c r="Q508" s="215">
        <v>0.11241</v>
      </c>
      <c r="R508" s="215">
        <f>Q508*H508</f>
        <v>1.68615</v>
      </c>
      <c r="S508" s="215">
        <v>0</v>
      </c>
      <c r="T508" s="216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7" t="s">
        <v>141</v>
      </c>
      <c r="AT508" s="217" t="s">
        <v>136</v>
      </c>
      <c r="AU508" s="217" t="s">
        <v>84</v>
      </c>
      <c r="AY508" s="19" t="s">
        <v>134</v>
      </c>
      <c r="BE508" s="218">
        <f>IF(N508="základní",J508,0)</f>
        <v>0</v>
      </c>
      <c r="BF508" s="218">
        <f>IF(N508="snížená",J508,0)</f>
        <v>0</v>
      </c>
      <c r="BG508" s="218">
        <f>IF(N508="zákl. přenesená",J508,0)</f>
        <v>0</v>
      </c>
      <c r="BH508" s="218">
        <f>IF(N508="sníž. přenesená",J508,0)</f>
        <v>0</v>
      </c>
      <c r="BI508" s="218">
        <f>IF(N508="nulová",J508,0)</f>
        <v>0</v>
      </c>
      <c r="BJ508" s="19" t="s">
        <v>81</v>
      </c>
      <c r="BK508" s="218">
        <f>ROUND(I508*H508,2)</f>
        <v>0</v>
      </c>
      <c r="BL508" s="19" t="s">
        <v>141</v>
      </c>
      <c r="BM508" s="217" t="s">
        <v>585</v>
      </c>
    </row>
    <row r="509" s="2" customFormat="1">
      <c r="A509" s="40"/>
      <c r="B509" s="41"/>
      <c r="C509" s="42"/>
      <c r="D509" s="219" t="s">
        <v>143</v>
      </c>
      <c r="E509" s="42"/>
      <c r="F509" s="220" t="s">
        <v>586</v>
      </c>
      <c r="G509" s="42"/>
      <c r="H509" s="42"/>
      <c r="I509" s="221"/>
      <c r="J509" s="42"/>
      <c r="K509" s="42"/>
      <c r="L509" s="46"/>
      <c r="M509" s="222"/>
      <c r="N509" s="223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143</v>
      </c>
      <c r="AU509" s="19" t="s">
        <v>84</v>
      </c>
    </row>
    <row r="510" s="13" customFormat="1">
      <c r="A510" s="13"/>
      <c r="B510" s="224"/>
      <c r="C510" s="225"/>
      <c r="D510" s="226" t="s">
        <v>145</v>
      </c>
      <c r="E510" s="227" t="s">
        <v>19</v>
      </c>
      <c r="F510" s="228" t="s">
        <v>547</v>
      </c>
      <c r="G510" s="225"/>
      <c r="H510" s="227" t="s">
        <v>19</v>
      </c>
      <c r="I510" s="229"/>
      <c r="J510" s="225"/>
      <c r="K510" s="225"/>
      <c r="L510" s="230"/>
      <c r="M510" s="231"/>
      <c r="N510" s="232"/>
      <c r="O510" s="232"/>
      <c r="P510" s="232"/>
      <c r="Q510" s="232"/>
      <c r="R510" s="232"/>
      <c r="S510" s="232"/>
      <c r="T510" s="23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4" t="s">
        <v>145</v>
      </c>
      <c r="AU510" s="234" t="s">
        <v>84</v>
      </c>
      <c r="AV510" s="13" t="s">
        <v>81</v>
      </c>
      <c r="AW510" s="13" t="s">
        <v>34</v>
      </c>
      <c r="AX510" s="13" t="s">
        <v>73</v>
      </c>
      <c r="AY510" s="234" t="s">
        <v>134</v>
      </c>
    </row>
    <row r="511" s="14" customFormat="1">
      <c r="A511" s="14"/>
      <c r="B511" s="235"/>
      <c r="C511" s="236"/>
      <c r="D511" s="226" t="s">
        <v>145</v>
      </c>
      <c r="E511" s="237" t="s">
        <v>19</v>
      </c>
      <c r="F511" s="238" t="s">
        <v>587</v>
      </c>
      <c r="G511" s="236"/>
      <c r="H511" s="239">
        <v>1</v>
      </c>
      <c r="I511" s="240"/>
      <c r="J511" s="236"/>
      <c r="K511" s="236"/>
      <c r="L511" s="241"/>
      <c r="M511" s="242"/>
      <c r="N511" s="243"/>
      <c r="O511" s="243"/>
      <c r="P511" s="243"/>
      <c r="Q511" s="243"/>
      <c r="R511" s="243"/>
      <c r="S511" s="243"/>
      <c r="T511" s="24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5" t="s">
        <v>145</v>
      </c>
      <c r="AU511" s="245" t="s">
        <v>84</v>
      </c>
      <c r="AV511" s="14" t="s">
        <v>84</v>
      </c>
      <c r="AW511" s="14" t="s">
        <v>34</v>
      </c>
      <c r="AX511" s="14" t="s">
        <v>73</v>
      </c>
      <c r="AY511" s="245" t="s">
        <v>134</v>
      </c>
    </row>
    <row r="512" s="14" customFormat="1">
      <c r="A512" s="14"/>
      <c r="B512" s="235"/>
      <c r="C512" s="236"/>
      <c r="D512" s="226" t="s">
        <v>145</v>
      </c>
      <c r="E512" s="237" t="s">
        <v>19</v>
      </c>
      <c r="F512" s="238" t="s">
        <v>588</v>
      </c>
      <c r="G512" s="236"/>
      <c r="H512" s="239">
        <v>1</v>
      </c>
      <c r="I512" s="240"/>
      <c r="J512" s="236"/>
      <c r="K512" s="236"/>
      <c r="L512" s="241"/>
      <c r="M512" s="242"/>
      <c r="N512" s="243"/>
      <c r="O512" s="243"/>
      <c r="P512" s="243"/>
      <c r="Q512" s="243"/>
      <c r="R512" s="243"/>
      <c r="S512" s="243"/>
      <c r="T512" s="24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5" t="s">
        <v>145</v>
      </c>
      <c r="AU512" s="245" t="s">
        <v>84</v>
      </c>
      <c r="AV512" s="14" t="s">
        <v>84</v>
      </c>
      <c r="AW512" s="14" t="s">
        <v>34</v>
      </c>
      <c r="AX512" s="14" t="s">
        <v>73</v>
      </c>
      <c r="AY512" s="245" t="s">
        <v>134</v>
      </c>
    </row>
    <row r="513" s="14" customFormat="1">
      <c r="A513" s="14"/>
      <c r="B513" s="235"/>
      <c r="C513" s="236"/>
      <c r="D513" s="226" t="s">
        <v>145</v>
      </c>
      <c r="E513" s="237" t="s">
        <v>19</v>
      </c>
      <c r="F513" s="238" t="s">
        <v>587</v>
      </c>
      <c r="G513" s="236"/>
      <c r="H513" s="239">
        <v>1</v>
      </c>
      <c r="I513" s="240"/>
      <c r="J513" s="236"/>
      <c r="K513" s="236"/>
      <c r="L513" s="241"/>
      <c r="M513" s="242"/>
      <c r="N513" s="243"/>
      <c r="O513" s="243"/>
      <c r="P513" s="243"/>
      <c r="Q513" s="243"/>
      <c r="R513" s="243"/>
      <c r="S513" s="243"/>
      <c r="T513" s="24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5" t="s">
        <v>145</v>
      </c>
      <c r="AU513" s="245" t="s">
        <v>84</v>
      </c>
      <c r="AV513" s="14" t="s">
        <v>84</v>
      </c>
      <c r="AW513" s="14" t="s">
        <v>34</v>
      </c>
      <c r="AX513" s="14" t="s">
        <v>73</v>
      </c>
      <c r="AY513" s="245" t="s">
        <v>134</v>
      </c>
    </row>
    <row r="514" s="14" customFormat="1">
      <c r="A514" s="14"/>
      <c r="B514" s="235"/>
      <c r="C514" s="236"/>
      <c r="D514" s="226" t="s">
        <v>145</v>
      </c>
      <c r="E514" s="237" t="s">
        <v>19</v>
      </c>
      <c r="F514" s="238" t="s">
        <v>588</v>
      </c>
      <c r="G514" s="236"/>
      <c r="H514" s="239">
        <v>1</v>
      </c>
      <c r="I514" s="240"/>
      <c r="J514" s="236"/>
      <c r="K514" s="236"/>
      <c r="L514" s="241"/>
      <c r="M514" s="242"/>
      <c r="N514" s="243"/>
      <c r="O514" s="243"/>
      <c r="P514" s="243"/>
      <c r="Q514" s="243"/>
      <c r="R514" s="243"/>
      <c r="S514" s="243"/>
      <c r="T514" s="24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5" t="s">
        <v>145</v>
      </c>
      <c r="AU514" s="245" t="s">
        <v>84</v>
      </c>
      <c r="AV514" s="14" t="s">
        <v>84</v>
      </c>
      <c r="AW514" s="14" t="s">
        <v>34</v>
      </c>
      <c r="AX514" s="14" t="s">
        <v>73</v>
      </c>
      <c r="AY514" s="245" t="s">
        <v>134</v>
      </c>
    </row>
    <row r="515" s="14" customFormat="1">
      <c r="A515" s="14"/>
      <c r="B515" s="235"/>
      <c r="C515" s="236"/>
      <c r="D515" s="226" t="s">
        <v>145</v>
      </c>
      <c r="E515" s="237" t="s">
        <v>19</v>
      </c>
      <c r="F515" s="238" t="s">
        <v>589</v>
      </c>
      <c r="G515" s="236"/>
      <c r="H515" s="239">
        <v>6</v>
      </c>
      <c r="I515" s="240"/>
      <c r="J515" s="236"/>
      <c r="K515" s="236"/>
      <c r="L515" s="241"/>
      <c r="M515" s="242"/>
      <c r="N515" s="243"/>
      <c r="O515" s="243"/>
      <c r="P515" s="243"/>
      <c r="Q515" s="243"/>
      <c r="R515" s="243"/>
      <c r="S515" s="243"/>
      <c r="T515" s="24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5" t="s">
        <v>145</v>
      </c>
      <c r="AU515" s="245" t="s">
        <v>84</v>
      </c>
      <c r="AV515" s="14" t="s">
        <v>84</v>
      </c>
      <c r="AW515" s="14" t="s">
        <v>34</v>
      </c>
      <c r="AX515" s="14" t="s">
        <v>73</v>
      </c>
      <c r="AY515" s="245" t="s">
        <v>134</v>
      </c>
    </row>
    <row r="516" s="14" customFormat="1">
      <c r="A516" s="14"/>
      <c r="B516" s="235"/>
      <c r="C516" s="236"/>
      <c r="D516" s="226" t="s">
        <v>145</v>
      </c>
      <c r="E516" s="237" t="s">
        <v>19</v>
      </c>
      <c r="F516" s="238" t="s">
        <v>551</v>
      </c>
      <c r="G516" s="236"/>
      <c r="H516" s="239">
        <v>1</v>
      </c>
      <c r="I516" s="240"/>
      <c r="J516" s="236"/>
      <c r="K516" s="236"/>
      <c r="L516" s="241"/>
      <c r="M516" s="242"/>
      <c r="N516" s="243"/>
      <c r="O516" s="243"/>
      <c r="P516" s="243"/>
      <c r="Q516" s="243"/>
      <c r="R516" s="243"/>
      <c r="S516" s="243"/>
      <c r="T516" s="24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5" t="s">
        <v>145</v>
      </c>
      <c r="AU516" s="245" t="s">
        <v>84</v>
      </c>
      <c r="AV516" s="14" t="s">
        <v>84</v>
      </c>
      <c r="AW516" s="14" t="s">
        <v>34</v>
      </c>
      <c r="AX516" s="14" t="s">
        <v>73</v>
      </c>
      <c r="AY516" s="245" t="s">
        <v>134</v>
      </c>
    </row>
    <row r="517" s="14" customFormat="1">
      <c r="A517" s="14"/>
      <c r="B517" s="235"/>
      <c r="C517" s="236"/>
      <c r="D517" s="226" t="s">
        <v>145</v>
      </c>
      <c r="E517" s="237" t="s">
        <v>19</v>
      </c>
      <c r="F517" s="238" t="s">
        <v>590</v>
      </c>
      <c r="G517" s="236"/>
      <c r="H517" s="239">
        <v>1</v>
      </c>
      <c r="I517" s="240"/>
      <c r="J517" s="236"/>
      <c r="K517" s="236"/>
      <c r="L517" s="241"/>
      <c r="M517" s="242"/>
      <c r="N517" s="243"/>
      <c r="O517" s="243"/>
      <c r="P517" s="243"/>
      <c r="Q517" s="243"/>
      <c r="R517" s="243"/>
      <c r="S517" s="243"/>
      <c r="T517" s="24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5" t="s">
        <v>145</v>
      </c>
      <c r="AU517" s="245" t="s">
        <v>84</v>
      </c>
      <c r="AV517" s="14" t="s">
        <v>84</v>
      </c>
      <c r="AW517" s="14" t="s">
        <v>34</v>
      </c>
      <c r="AX517" s="14" t="s">
        <v>73</v>
      </c>
      <c r="AY517" s="245" t="s">
        <v>134</v>
      </c>
    </row>
    <row r="518" s="14" customFormat="1">
      <c r="A518" s="14"/>
      <c r="B518" s="235"/>
      <c r="C518" s="236"/>
      <c r="D518" s="226" t="s">
        <v>145</v>
      </c>
      <c r="E518" s="237" t="s">
        <v>19</v>
      </c>
      <c r="F518" s="238" t="s">
        <v>591</v>
      </c>
      <c r="G518" s="236"/>
      <c r="H518" s="239">
        <v>1</v>
      </c>
      <c r="I518" s="240"/>
      <c r="J518" s="236"/>
      <c r="K518" s="236"/>
      <c r="L518" s="241"/>
      <c r="M518" s="242"/>
      <c r="N518" s="243"/>
      <c r="O518" s="243"/>
      <c r="P518" s="243"/>
      <c r="Q518" s="243"/>
      <c r="R518" s="243"/>
      <c r="S518" s="243"/>
      <c r="T518" s="24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5" t="s">
        <v>145</v>
      </c>
      <c r="AU518" s="245" t="s">
        <v>84</v>
      </c>
      <c r="AV518" s="14" t="s">
        <v>84</v>
      </c>
      <c r="AW518" s="14" t="s">
        <v>34</v>
      </c>
      <c r="AX518" s="14" t="s">
        <v>73</v>
      </c>
      <c r="AY518" s="245" t="s">
        <v>134</v>
      </c>
    </row>
    <row r="519" s="14" customFormat="1">
      <c r="A519" s="14"/>
      <c r="B519" s="235"/>
      <c r="C519" s="236"/>
      <c r="D519" s="226" t="s">
        <v>145</v>
      </c>
      <c r="E519" s="237" t="s">
        <v>19</v>
      </c>
      <c r="F519" s="238" t="s">
        <v>588</v>
      </c>
      <c r="G519" s="236"/>
      <c r="H519" s="239">
        <v>1</v>
      </c>
      <c r="I519" s="240"/>
      <c r="J519" s="236"/>
      <c r="K519" s="236"/>
      <c r="L519" s="241"/>
      <c r="M519" s="242"/>
      <c r="N519" s="243"/>
      <c r="O519" s="243"/>
      <c r="P519" s="243"/>
      <c r="Q519" s="243"/>
      <c r="R519" s="243"/>
      <c r="S519" s="243"/>
      <c r="T519" s="24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5" t="s">
        <v>145</v>
      </c>
      <c r="AU519" s="245" t="s">
        <v>84</v>
      </c>
      <c r="AV519" s="14" t="s">
        <v>84</v>
      </c>
      <c r="AW519" s="14" t="s">
        <v>34</v>
      </c>
      <c r="AX519" s="14" t="s">
        <v>73</v>
      </c>
      <c r="AY519" s="245" t="s">
        <v>134</v>
      </c>
    </row>
    <row r="520" s="14" customFormat="1">
      <c r="A520" s="14"/>
      <c r="B520" s="235"/>
      <c r="C520" s="236"/>
      <c r="D520" s="226" t="s">
        <v>145</v>
      </c>
      <c r="E520" s="237" t="s">
        <v>19</v>
      </c>
      <c r="F520" s="238" t="s">
        <v>592</v>
      </c>
      <c r="G520" s="236"/>
      <c r="H520" s="239">
        <v>1</v>
      </c>
      <c r="I520" s="240"/>
      <c r="J520" s="236"/>
      <c r="K520" s="236"/>
      <c r="L520" s="241"/>
      <c r="M520" s="242"/>
      <c r="N520" s="243"/>
      <c r="O520" s="243"/>
      <c r="P520" s="243"/>
      <c r="Q520" s="243"/>
      <c r="R520" s="243"/>
      <c r="S520" s="243"/>
      <c r="T520" s="24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5" t="s">
        <v>145</v>
      </c>
      <c r="AU520" s="245" t="s">
        <v>84</v>
      </c>
      <c r="AV520" s="14" t="s">
        <v>84</v>
      </c>
      <c r="AW520" s="14" t="s">
        <v>34</v>
      </c>
      <c r="AX520" s="14" t="s">
        <v>73</v>
      </c>
      <c r="AY520" s="245" t="s">
        <v>134</v>
      </c>
    </row>
    <row r="521" s="15" customFormat="1">
      <c r="A521" s="15"/>
      <c r="B521" s="246"/>
      <c r="C521" s="247"/>
      <c r="D521" s="226" t="s">
        <v>145</v>
      </c>
      <c r="E521" s="248" t="s">
        <v>19</v>
      </c>
      <c r="F521" s="249" t="s">
        <v>153</v>
      </c>
      <c r="G521" s="247"/>
      <c r="H521" s="250">
        <v>15</v>
      </c>
      <c r="I521" s="251"/>
      <c r="J521" s="247"/>
      <c r="K521" s="247"/>
      <c r="L521" s="252"/>
      <c r="M521" s="253"/>
      <c r="N521" s="254"/>
      <c r="O521" s="254"/>
      <c r="P521" s="254"/>
      <c r="Q521" s="254"/>
      <c r="R521" s="254"/>
      <c r="S521" s="254"/>
      <c r="T521" s="255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56" t="s">
        <v>145</v>
      </c>
      <c r="AU521" s="256" t="s">
        <v>84</v>
      </c>
      <c r="AV521" s="15" t="s">
        <v>141</v>
      </c>
      <c r="AW521" s="15" t="s">
        <v>34</v>
      </c>
      <c r="AX521" s="15" t="s">
        <v>81</v>
      </c>
      <c r="AY521" s="256" t="s">
        <v>134</v>
      </c>
    </row>
    <row r="522" s="2" customFormat="1" ht="16.5" customHeight="1">
      <c r="A522" s="40"/>
      <c r="B522" s="41"/>
      <c r="C522" s="257" t="s">
        <v>593</v>
      </c>
      <c r="D522" s="257" t="s">
        <v>263</v>
      </c>
      <c r="E522" s="258" t="s">
        <v>594</v>
      </c>
      <c r="F522" s="259" t="s">
        <v>595</v>
      </c>
      <c r="G522" s="260" t="s">
        <v>365</v>
      </c>
      <c r="H522" s="261">
        <v>15</v>
      </c>
      <c r="I522" s="262"/>
      <c r="J522" s="263">
        <f>ROUND(I522*H522,2)</f>
        <v>0</v>
      </c>
      <c r="K522" s="259" t="s">
        <v>140</v>
      </c>
      <c r="L522" s="264"/>
      <c r="M522" s="265" t="s">
        <v>19</v>
      </c>
      <c r="N522" s="266" t="s">
        <v>44</v>
      </c>
      <c r="O522" s="86"/>
      <c r="P522" s="215">
        <f>O522*H522</f>
        <v>0</v>
      </c>
      <c r="Q522" s="215">
        <v>0.0061000000000000004</v>
      </c>
      <c r="R522" s="215">
        <f>Q522*H522</f>
        <v>0.091500000000000012</v>
      </c>
      <c r="S522" s="215">
        <v>0</v>
      </c>
      <c r="T522" s="216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17" t="s">
        <v>200</v>
      </c>
      <c r="AT522" s="217" t="s">
        <v>263</v>
      </c>
      <c r="AU522" s="217" t="s">
        <v>84</v>
      </c>
      <c r="AY522" s="19" t="s">
        <v>134</v>
      </c>
      <c r="BE522" s="218">
        <f>IF(N522="základní",J522,0)</f>
        <v>0</v>
      </c>
      <c r="BF522" s="218">
        <f>IF(N522="snížená",J522,0)</f>
        <v>0</v>
      </c>
      <c r="BG522" s="218">
        <f>IF(N522="zákl. přenesená",J522,0)</f>
        <v>0</v>
      </c>
      <c r="BH522" s="218">
        <f>IF(N522="sníž. přenesená",J522,0)</f>
        <v>0</v>
      </c>
      <c r="BI522" s="218">
        <f>IF(N522="nulová",J522,0)</f>
        <v>0</v>
      </c>
      <c r="BJ522" s="19" t="s">
        <v>81</v>
      </c>
      <c r="BK522" s="218">
        <f>ROUND(I522*H522,2)</f>
        <v>0</v>
      </c>
      <c r="BL522" s="19" t="s">
        <v>141</v>
      </c>
      <c r="BM522" s="217" t="s">
        <v>596</v>
      </c>
    </row>
    <row r="523" s="2" customFormat="1" ht="16.5" customHeight="1">
      <c r="A523" s="40"/>
      <c r="B523" s="41"/>
      <c r="C523" s="257" t="s">
        <v>597</v>
      </c>
      <c r="D523" s="257" t="s">
        <v>263</v>
      </c>
      <c r="E523" s="258" t="s">
        <v>598</v>
      </c>
      <c r="F523" s="259" t="s">
        <v>599</v>
      </c>
      <c r="G523" s="260" t="s">
        <v>365</v>
      </c>
      <c r="H523" s="261">
        <v>15</v>
      </c>
      <c r="I523" s="262"/>
      <c r="J523" s="263">
        <f>ROUND(I523*H523,2)</f>
        <v>0</v>
      </c>
      <c r="K523" s="259" t="s">
        <v>140</v>
      </c>
      <c r="L523" s="264"/>
      <c r="M523" s="265" t="s">
        <v>19</v>
      </c>
      <c r="N523" s="266" t="s">
        <v>44</v>
      </c>
      <c r="O523" s="86"/>
      <c r="P523" s="215">
        <f>O523*H523</f>
        <v>0</v>
      </c>
      <c r="Q523" s="215">
        <v>0.0030000000000000001</v>
      </c>
      <c r="R523" s="215">
        <f>Q523*H523</f>
        <v>0.044999999999999998</v>
      </c>
      <c r="S523" s="215">
        <v>0</v>
      </c>
      <c r="T523" s="216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17" t="s">
        <v>200</v>
      </c>
      <c r="AT523" s="217" t="s">
        <v>263</v>
      </c>
      <c r="AU523" s="217" t="s">
        <v>84</v>
      </c>
      <c r="AY523" s="19" t="s">
        <v>134</v>
      </c>
      <c r="BE523" s="218">
        <f>IF(N523="základní",J523,0)</f>
        <v>0</v>
      </c>
      <c r="BF523" s="218">
        <f>IF(N523="snížená",J523,0)</f>
        <v>0</v>
      </c>
      <c r="BG523" s="218">
        <f>IF(N523="zákl. přenesená",J523,0)</f>
        <v>0</v>
      </c>
      <c r="BH523" s="218">
        <f>IF(N523="sníž. přenesená",J523,0)</f>
        <v>0</v>
      </c>
      <c r="BI523" s="218">
        <f>IF(N523="nulová",J523,0)</f>
        <v>0</v>
      </c>
      <c r="BJ523" s="19" t="s">
        <v>81</v>
      </c>
      <c r="BK523" s="218">
        <f>ROUND(I523*H523,2)</f>
        <v>0</v>
      </c>
      <c r="BL523" s="19" t="s">
        <v>141</v>
      </c>
      <c r="BM523" s="217" t="s">
        <v>600</v>
      </c>
    </row>
    <row r="524" s="2" customFormat="1" ht="16.5" customHeight="1">
      <c r="A524" s="40"/>
      <c r="B524" s="41"/>
      <c r="C524" s="257" t="s">
        <v>601</v>
      </c>
      <c r="D524" s="257" t="s">
        <v>263</v>
      </c>
      <c r="E524" s="258" t="s">
        <v>602</v>
      </c>
      <c r="F524" s="259" t="s">
        <v>603</v>
      </c>
      <c r="G524" s="260" t="s">
        <v>365</v>
      </c>
      <c r="H524" s="261">
        <v>30</v>
      </c>
      <c r="I524" s="262"/>
      <c r="J524" s="263">
        <f>ROUND(I524*H524,2)</f>
        <v>0</v>
      </c>
      <c r="K524" s="259" t="s">
        <v>140</v>
      </c>
      <c r="L524" s="264"/>
      <c r="M524" s="265" t="s">
        <v>19</v>
      </c>
      <c r="N524" s="266" t="s">
        <v>44</v>
      </c>
      <c r="O524" s="86"/>
      <c r="P524" s="215">
        <f>O524*H524</f>
        <v>0</v>
      </c>
      <c r="Q524" s="215">
        <v>0.00035</v>
      </c>
      <c r="R524" s="215">
        <f>Q524*H524</f>
        <v>0.010500000000000001</v>
      </c>
      <c r="S524" s="215">
        <v>0</v>
      </c>
      <c r="T524" s="216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7" t="s">
        <v>200</v>
      </c>
      <c r="AT524" s="217" t="s">
        <v>263</v>
      </c>
      <c r="AU524" s="217" t="s">
        <v>84</v>
      </c>
      <c r="AY524" s="19" t="s">
        <v>134</v>
      </c>
      <c r="BE524" s="218">
        <f>IF(N524="základní",J524,0)</f>
        <v>0</v>
      </c>
      <c r="BF524" s="218">
        <f>IF(N524="snížená",J524,0)</f>
        <v>0</v>
      </c>
      <c r="BG524" s="218">
        <f>IF(N524="zákl. přenesená",J524,0)</f>
        <v>0</v>
      </c>
      <c r="BH524" s="218">
        <f>IF(N524="sníž. přenesená",J524,0)</f>
        <v>0</v>
      </c>
      <c r="BI524" s="218">
        <f>IF(N524="nulová",J524,0)</f>
        <v>0</v>
      </c>
      <c r="BJ524" s="19" t="s">
        <v>81</v>
      </c>
      <c r="BK524" s="218">
        <f>ROUND(I524*H524,2)</f>
        <v>0</v>
      </c>
      <c r="BL524" s="19" t="s">
        <v>141</v>
      </c>
      <c r="BM524" s="217" t="s">
        <v>604</v>
      </c>
    </row>
    <row r="525" s="14" customFormat="1">
      <c r="A525" s="14"/>
      <c r="B525" s="235"/>
      <c r="C525" s="236"/>
      <c r="D525" s="226" t="s">
        <v>145</v>
      </c>
      <c r="E525" s="236"/>
      <c r="F525" s="238" t="s">
        <v>605</v>
      </c>
      <c r="G525" s="236"/>
      <c r="H525" s="239">
        <v>30</v>
      </c>
      <c r="I525" s="240"/>
      <c r="J525" s="236"/>
      <c r="K525" s="236"/>
      <c r="L525" s="241"/>
      <c r="M525" s="242"/>
      <c r="N525" s="243"/>
      <c r="O525" s="243"/>
      <c r="P525" s="243"/>
      <c r="Q525" s="243"/>
      <c r="R525" s="243"/>
      <c r="S525" s="243"/>
      <c r="T525" s="24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5" t="s">
        <v>145</v>
      </c>
      <c r="AU525" s="245" t="s">
        <v>84</v>
      </c>
      <c r="AV525" s="14" t="s">
        <v>84</v>
      </c>
      <c r="AW525" s="14" t="s">
        <v>4</v>
      </c>
      <c r="AX525" s="14" t="s">
        <v>81</v>
      </c>
      <c r="AY525" s="245" t="s">
        <v>134</v>
      </c>
    </row>
    <row r="526" s="2" customFormat="1" ht="16.5" customHeight="1">
      <c r="A526" s="40"/>
      <c r="B526" s="41"/>
      <c r="C526" s="257" t="s">
        <v>606</v>
      </c>
      <c r="D526" s="257" t="s">
        <v>263</v>
      </c>
      <c r="E526" s="258" t="s">
        <v>607</v>
      </c>
      <c r="F526" s="259" t="s">
        <v>608</v>
      </c>
      <c r="G526" s="260" t="s">
        <v>365</v>
      </c>
      <c r="H526" s="261">
        <v>15</v>
      </c>
      <c r="I526" s="262"/>
      <c r="J526" s="263">
        <f>ROUND(I526*H526,2)</f>
        <v>0</v>
      </c>
      <c r="K526" s="259" t="s">
        <v>140</v>
      </c>
      <c r="L526" s="264"/>
      <c r="M526" s="265" t="s">
        <v>19</v>
      </c>
      <c r="N526" s="266" t="s">
        <v>44</v>
      </c>
      <c r="O526" s="86"/>
      <c r="P526" s="215">
        <f>O526*H526</f>
        <v>0</v>
      </c>
      <c r="Q526" s="215">
        <v>0.00010000000000000001</v>
      </c>
      <c r="R526" s="215">
        <f>Q526*H526</f>
        <v>0.0015</v>
      </c>
      <c r="S526" s="215">
        <v>0</v>
      </c>
      <c r="T526" s="216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7" t="s">
        <v>200</v>
      </c>
      <c r="AT526" s="217" t="s">
        <v>263</v>
      </c>
      <c r="AU526" s="217" t="s">
        <v>84</v>
      </c>
      <c r="AY526" s="19" t="s">
        <v>134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9" t="s">
        <v>81</v>
      </c>
      <c r="BK526" s="218">
        <f>ROUND(I526*H526,2)</f>
        <v>0</v>
      </c>
      <c r="BL526" s="19" t="s">
        <v>141</v>
      </c>
      <c r="BM526" s="217" t="s">
        <v>609</v>
      </c>
    </row>
    <row r="527" s="2" customFormat="1" ht="16.5" customHeight="1">
      <c r="A527" s="40"/>
      <c r="B527" s="41"/>
      <c r="C527" s="206" t="s">
        <v>610</v>
      </c>
      <c r="D527" s="206" t="s">
        <v>136</v>
      </c>
      <c r="E527" s="207" t="s">
        <v>611</v>
      </c>
      <c r="F527" s="208" t="s">
        <v>612</v>
      </c>
      <c r="G527" s="209" t="s">
        <v>168</v>
      </c>
      <c r="H527" s="210">
        <v>180</v>
      </c>
      <c r="I527" s="211"/>
      <c r="J527" s="212">
        <f>ROUND(I527*H527,2)</f>
        <v>0</v>
      </c>
      <c r="K527" s="208" t="s">
        <v>140</v>
      </c>
      <c r="L527" s="46"/>
      <c r="M527" s="213" t="s">
        <v>19</v>
      </c>
      <c r="N527" s="214" t="s">
        <v>44</v>
      </c>
      <c r="O527" s="86"/>
      <c r="P527" s="215">
        <f>O527*H527</f>
        <v>0</v>
      </c>
      <c r="Q527" s="215">
        <v>0.00012999999999999999</v>
      </c>
      <c r="R527" s="215">
        <f>Q527*H527</f>
        <v>0.023399999999999997</v>
      </c>
      <c r="S527" s="215">
        <v>0</v>
      </c>
      <c r="T527" s="216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7" t="s">
        <v>141</v>
      </c>
      <c r="AT527" s="217" t="s">
        <v>136</v>
      </c>
      <c r="AU527" s="217" t="s">
        <v>84</v>
      </c>
      <c r="AY527" s="19" t="s">
        <v>134</v>
      </c>
      <c r="BE527" s="218">
        <f>IF(N527="základní",J527,0)</f>
        <v>0</v>
      </c>
      <c r="BF527" s="218">
        <f>IF(N527="snížená",J527,0)</f>
        <v>0</v>
      </c>
      <c r="BG527" s="218">
        <f>IF(N527="zákl. přenesená",J527,0)</f>
        <v>0</v>
      </c>
      <c r="BH527" s="218">
        <f>IF(N527="sníž. přenesená",J527,0)</f>
        <v>0</v>
      </c>
      <c r="BI527" s="218">
        <f>IF(N527="nulová",J527,0)</f>
        <v>0</v>
      </c>
      <c r="BJ527" s="19" t="s">
        <v>81</v>
      </c>
      <c r="BK527" s="218">
        <f>ROUND(I527*H527,2)</f>
        <v>0</v>
      </c>
      <c r="BL527" s="19" t="s">
        <v>141</v>
      </c>
      <c r="BM527" s="217" t="s">
        <v>613</v>
      </c>
    </row>
    <row r="528" s="2" customFormat="1">
      <c r="A528" s="40"/>
      <c r="B528" s="41"/>
      <c r="C528" s="42"/>
      <c r="D528" s="219" t="s">
        <v>143</v>
      </c>
      <c r="E528" s="42"/>
      <c r="F528" s="220" t="s">
        <v>614</v>
      </c>
      <c r="G528" s="42"/>
      <c r="H528" s="42"/>
      <c r="I528" s="221"/>
      <c r="J528" s="42"/>
      <c r="K528" s="42"/>
      <c r="L528" s="46"/>
      <c r="M528" s="222"/>
      <c r="N528" s="223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143</v>
      </c>
      <c r="AU528" s="19" t="s">
        <v>84</v>
      </c>
    </row>
    <row r="529" s="13" customFormat="1">
      <c r="A529" s="13"/>
      <c r="B529" s="224"/>
      <c r="C529" s="225"/>
      <c r="D529" s="226" t="s">
        <v>145</v>
      </c>
      <c r="E529" s="227" t="s">
        <v>19</v>
      </c>
      <c r="F529" s="228" t="s">
        <v>547</v>
      </c>
      <c r="G529" s="225"/>
      <c r="H529" s="227" t="s">
        <v>19</v>
      </c>
      <c r="I529" s="229"/>
      <c r="J529" s="225"/>
      <c r="K529" s="225"/>
      <c r="L529" s="230"/>
      <c r="M529" s="231"/>
      <c r="N529" s="232"/>
      <c r="O529" s="232"/>
      <c r="P529" s="232"/>
      <c r="Q529" s="232"/>
      <c r="R529" s="232"/>
      <c r="S529" s="232"/>
      <c r="T529" s="23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4" t="s">
        <v>145</v>
      </c>
      <c r="AU529" s="234" t="s">
        <v>84</v>
      </c>
      <c r="AV529" s="13" t="s">
        <v>81</v>
      </c>
      <c r="AW529" s="13" t="s">
        <v>34</v>
      </c>
      <c r="AX529" s="13" t="s">
        <v>73</v>
      </c>
      <c r="AY529" s="234" t="s">
        <v>134</v>
      </c>
    </row>
    <row r="530" s="13" customFormat="1">
      <c r="A530" s="13"/>
      <c r="B530" s="224"/>
      <c r="C530" s="225"/>
      <c r="D530" s="226" t="s">
        <v>145</v>
      </c>
      <c r="E530" s="227" t="s">
        <v>19</v>
      </c>
      <c r="F530" s="228" t="s">
        <v>615</v>
      </c>
      <c r="G530" s="225"/>
      <c r="H530" s="227" t="s">
        <v>19</v>
      </c>
      <c r="I530" s="229"/>
      <c r="J530" s="225"/>
      <c r="K530" s="225"/>
      <c r="L530" s="230"/>
      <c r="M530" s="231"/>
      <c r="N530" s="232"/>
      <c r="O530" s="232"/>
      <c r="P530" s="232"/>
      <c r="Q530" s="232"/>
      <c r="R530" s="232"/>
      <c r="S530" s="232"/>
      <c r="T530" s="23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4" t="s">
        <v>145</v>
      </c>
      <c r="AU530" s="234" t="s">
        <v>84</v>
      </c>
      <c r="AV530" s="13" t="s">
        <v>81</v>
      </c>
      <c r="AW530" s="13" t="s">
        <v>34</v>
      </c>
      <c r="AX530" s="13" t="s">
        <v>73</v>
      </c>
      <c r="AY530" s="234" t="s">
        <v>134</v>
      </c>
    </row>
    <row r="531" s="14" customFormat="1">
      <c r="A531" s="14"/>
      <c r="B531" s="235"/>
      <c r="C531" s="236"/>
      <c r="D531" s="226" t="s">
        <v>145</v>
      </c>
      <c r="E531" s="237" t="s">
        <v>19</v>
      </c>
      <c r="F531" s="238" t="s">
        <v>616</v>
      </c>
      <c r="G531" s="236"/>
      <c r="H531" s="239">
        <v>180</v>
      </c>
      <c r="I531" s="240"/>
      <c r="J531" s="236"/>
      <c r="K531" s="236"/>
      <c r="L531" s="241"/>
      <c r="M531" s="242"/>
      <c r="N531" s="243"/>
      <c r="O531" s="243"/>
      <c r="P531" s="243"/>
      <c r="Q531" s="243"/>
      <c r="R531" s="243"/>
      <c r="S531" s="243"/>
      <c r="T531" s="24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5" t="s">
        <v>145</v>
      </c>
      <c r="AU531" s="245" t="s">
        <v>84</v>
      </c>
      <c r="AV531" s="14" t="s">
        <v>84</v>
      </c>
      <c r="AW531" s="14" t="s">
        <v>34</v>
      </c>
      <c r="AX531" s="14" t="s">
        <v>81</v>
      </c>
      <c r="AY531" s="245" t="s">
        <v>134</v>
      </c>
    </row>
    <row r="532" s="13" customFormat="1">
      <c r="A532" s="13"/>
      <c r="B532" s="224"/>
      <c r="C532" s="225"/>
      <c r="D532" s="226" t="s">
        <v>145</v>
      </c>
      <c r="E532" s="227" t="s">
        <v>19</v>
      </c>
      <c r="F532" s="228" t="s">
        <v>617</v>
      </c>
      <c r="G532" s="225"/>
      <c r="H532" s="227" t="s">
        <v>19</v>
      </c>
      <c r="I532" s="229"/>
      <c r="J532" s="225"/>
      <c r="K532" s="225"/>
      <c r="L532" s="230"/>
      <c r="M532" s="231"/>
      <c r="N532" s="232"/>
      <c r="O532" s="232"/>
      <c r="P532" s="232"/>
      <c r="Q532" s="232"/>
      <c r="R532" s="232"/>
      <c r="S532" s="232"/>
      <c r="T532" s="23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4" t="s">
        <v>145</v>
      </c>
      <c r="AU532" s="234" t="s">
        <v>84</v>
      </c>
      <c r="AV532" s="13" t="s">
        <v>81</v>
      </c>
      <c r="AW532" s="13" t="s">
        <v>34</v>
      </c>
      <c r="AX532" s="13" t="s">
        <v>73</v>
      </c>
      <c r="AY532" s="234" t="s">
        <v>134</v>
      </c>
    </row>
    <row r="533" s="2" customFormat="1" ht="16.5" customHeight="1">
      <c r="A533" s="40"/>
      <c r="B533" s="41"/>
      <c r="C533" s="206" t="s">
        <v>618</v>
      </c>
      <c r="D533" s="206" t="s">
        <v>136</v>
      </c>
      <c r="E533" s="207" t="s">
        <v>619</v>
      </c>
      <c r="F533" s="208" t="s">
        <v>620</v>
      </c>
      <c r="G533" s="209" t="s">
        <v>168</v>
      </c>
      <c r="H533" s="210">
        <v>12</v>
      </c>
      <c r="I533" s="211"/>
      <c r="J533" s="212">
        <f>ROUND(I533*H533,2)</f>
        <v>0</v>
      </c>
      <c r="K533" s="208" t="s">
        <v>140</v>
      </c>
      <c r="L533" s="46"/>
      <c r="M533" s="213" t="s">
        <v>19</v>
      </c>
      <c r="N533" s="214" t="s">
        <v>44</v>
      </c>
      <c r="O533" s="86"/>
      <c r="P533" s="215">
        <f>O533*H533</f>
        <v>0</v>
      </c>
      <c r="Q533" s="215">
        <v>0.00025999999999999998</v>
      </c>
      <c r="R533" s="215">
        <f>Q533*H533</f>
        <v>0.0031199999999999995</v>
      </c>
      <c r="S533" s="215">
        <v>0</v>
      </c>
      <c r="T533" s="216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17" t="s">
        <v>141</v>
      </c>
      <c r="AT533" s="217" t="s">
        <v>136</v>
      </c>
      <c r="AU533" s="217" t="s">
        <v>84</v>
      </c>
      <c r="AY533" s="19" t="s">
        <v>134</v>
      </c>
      <c r="BE533" s="218">
        <f>IF(N533="základní",J533,0)</f>
        <v>0</v>
      </c>
      <c r="BF533" s="218">
        <f>IF(N533="snížená",J533,0)</f>
        <v>0</v>
      </c>
      <c r="BG533" s="218">
        <f>IF(N533="zákl. přenesená",J533,0)</f>
        <v>0</v>
      </c>
      <c r="BH533" s="218">
        <f>IF(N533="sníž. přenesená",J533,0)</f>
        <v>0</v>
      </c>
      <c r="BI533" s="218">
        <f>IF(N533="nulová",J533,0)</f>
        <v>0</v>
      </c>
      <c r="BJ533" s="19" t="s">
        <v>81</v>
      </c>
      <c r="BK533" s="218">
        <f>ROUND(I533*H533,2)</f>
        <v>0</v>
      </c>
      <c r="BL533" s="19" t="s">
        <v>141</v>
      </c>
      <c r="BM533" s="217" t="s">
        <v>621</v>
      </c>
    </row>
    <row r="534" s="2" customFormat="1">
      <c r="A534" s="40"/>
      <c r="B534" s="41"/>
      <c r="C534" s="42"/>
      <c r="D534" s="219" t="s">
        <v>143</v>
      </c>
      <c r="E534" s="42"/>
      <c r="F534" s="220" t="s">
        <v>622</v>
      </c>
      <c r="G534" s="42"/>
      <c r="H534" s="42"/>
      <c r="I534" s="221"/>
      <c r="J534" s="42"/>
      <c r="K534" s="42"/>
      <c r="L534" s="46"/>
      <c r="M534" s="222"/>
      <c r="N534" s="223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143</v>
      </c>
      <c r="AU534" s="19" t="s">
        <v>84</v>
      </c>
    </row>
    <row r="535" s="13" customFormat="1">
      <c r="A535" s="13"/>
      <c r="B535" s="224"/>
      <c r="C535" s="225"/>
      <c r="D535" s="226" t="s">
        <v>145</v>
      </c>
      <c r="E535" s="227" t="s">
        <v>19</v>
      </c>
      <c r="F535" s="228" t="s">
        <v>547</v>
      </c>
      <c r="G535" s="225"/>
      <c r="H535" s="227" t="s">
        <v>19</v>
      </c>
      <c r="I535" s="229"/>
      <c r="J535" s="225"/>
      <c r="K535" s="225"/>
      <c r="L535" s="230"/>
      <c r="M535" s="231"/>
      <c r="N535" s="232"/>
      <c r="O535" s="232"/>
      <c r="P535" s="232"/>
      <c r="Q535" s="232"/>
      <c r="R535" s="232"/>
      <c r="S535" s="232"/>
      <c r="T535" s="23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4" t="s">
        <v>145</v>
      </c>
      <c r="AU535" s="234" t="s">
        <v>84</v>
      </c>
      <c r="AV535" s="13" t="s">
        <v>81</v>
      </c>
      <c r="AW535" s="13" t="s">
        <v>34</v>
      </c>
      <c r="AX535" s="13" t="s">
        <v>73</v>
      </c>
      <c r="AY535" s="234" t="s">
        <v>134</v>
      </c>
    </row>
    <row r="536" s="13" customFormat="1">
      <c r="A536" s="13"/>
      <c r="B536" s="224"/>
      <c r="C536" s="225"/>
      <c r="D536" s="226" t="s">
        <v>145</v>
      </c>
      <c r="E536" s="227" t="s">
        <v>19</v>
      </c>
      <c r="F536" s="228" t="s">
        <v>623</v>
      </c>
      <c r="G536" s="225"/>
      <c r="H536" s="227" t="s">
        <v>19</v>
      </c>
      <c r="I536" s="229"/>
      <c r="J536" s="225"/>
      <c r="K536" s="225"/>
      <c r="L536" s="230"/>
      <c r="M536" s="231"/>
      <c r="N536" s="232"/>
      <c r="O536" s="232"/>
      <c r="P536" s="232"/>
      <c r="Q536" s="232"/>
      <c r="R536" s="232"/>
      <c r="S536" s="232"/>
      <c r="T536" s="23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4" t="s">
        <v>145</v>
      </c>
      <c r="AU536" s="234" t="s">
        <v>84</v>
      </c>
      <c r="AV536" s="13" t="s">
        <v>81</v>
      </c>
      <c r="AW536" s="13" t="s">
        <v>34</v>
      </c>
      <c r="AX536" s="13" t="s">
        <v>73</v>
      </c>
      <c r="AY536" s="234" t="s">
        <v>134</v>
      </c>
    </row>
    <row r="537" s="14" customFormat="1">
      <c r="A537" s="14"/>
      <c r="B537" s="235"/>
      <c r="C537" s="236"/>
      <c r="D537" s="226" t="s">
        <v>145</v>
      </c>
      <c r="E537" s="237" t="s">
        <v>19</v>
      </c>
      <c r="F537" s="238" t="s">
        <v>624</v>
      </c>
      <c r="G537" s="236"/>
      <c r="H537" s="239">
        <v>12</v>
      </c>
      <c r="I537" s="240"/>
      <c r="J537" s="236"/>
      <c r="K537" s="236"/>
      <c r="L537" s="241"/>
      <c r="M537" s="242"/>
      <c r="N537" s="243"/>
      <c r="O537" s="243"/>
      <c r="P537" s="243"/>
      <c r="Q537" s="243"/>
      <c r="R537" s="243"/>
      <c r="S537" s="243"/>
      <c r="T537" s="24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5" t="s">
        <v>145</v>
      </c>
      <c r="AU537" s="245" t="s">
        <v>84</v>
      </c>
      <c r="AV537" s="14" t="s">
        <v>84</v>
      </c>
      <c r="AW537" s="14" t="s">
        <v>34</v>
      </c>
      <c r="AX537" s="14" t="s">
        <v>81</v>
      </c>
      <c r="AY537" s="245" t="s">
        <v>134</v>
      </c>
    </row>
    <row r="538" s="13" customFormat="1">
      <c r="A538" s="13"/>
      <c r="B538" s="224"/>
      <c r="C538" s="225"/>
      <c r="D538" s="226" t="s">
        <v>145</v>
      </c>
      <c r="E538" s="227" t="s">
        <v>19</v>
      </c>
      <c r="F538" s="228" t="s">
        <v>617</v>
      </c>
      <c r="G538" s="225"/>
      <c r="H538" s="227" t="s">
        <v>19</v>
      </c>
      <c r="I538" s="229"/>
      <c r="J538" s="225"/>
      <c r="K538" s="225"/>
      <c r="L538" s="230"/>
      <c r="M538" s="231"/>
      <c r="N538" s="232"/>
      <c r="O538" s="232"/>
      <c r="P538" s="232"/>
      <c r="Q538" s="232"/>
      <c r="R538" s="232"/>
      <c r="S538" s="232"/>
      <c r="T538" s="23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4" t="s">
        <v>145</v>
      </c>
      <c r="AU538" s="234" t="s">
        <v>84</v>
      </c>
      <c r="AV538" s="13" t="s">
        <v>81</v>
      </c>
      <c r="AW538" s="13" t="s">
        <v>34</v>
      </c>
      <c r="AX538" s="13" t="s">
        <v>73</v>
      </c>
      <c r="AY538" s="234" t="s">
        <v>134</v>
      </c>
    </row>
    <row r="539" s="2" customFormat="1" ht="21.75" customHeight="1">
      <c r="A539" s="40"/>
      <c r="B539" s="41"/>
      <c r="C539" s="206" t="s">
        <v>625</v>
      </c>
      <c r="D539" s="206" t="s">
        <v>136</v>
      </c>
      <c r="E539" s="207" t="s">
        <v>626</v>
      </c>
      <c r="F539" s="208" t="s">
        <v>627</v>
      </c>
      <c r="G539" s="209" t="s">
        <v>168</v>
      </c>
      <c r="H539" s="210">
        <v>203</v>
      </c>
      <c r="I539" s="211"/>
      <c r="J539" s="212">
        <f>ROUND(I539*H539,2)</f>
        <v>0</v>
      </c>
      <c r="K539" s="208" t="s">
        <v>140</v>
      </c>
      <c r="L539" s="46"/>
      <c r="M539" s="213" t="s">
        <v>19</v>
      </c>
      <c r="N539" s="214" t="s">
        <v>44</v>
      </c>
      <c r="O539" s="86"/>
      <c r="P539" s="215">
        <f>O539*H539</f>
        <v>0</v>
      </c>
      <c r="Q539" s="215">
        <v>0.00016000000000000001</v>
      </c>
      <c r="R539" s="215">
        <f>Q539*H539</f>
        <v>0.032480000000000002</v>
      </c>
      <c r="S539" s="215">
        <v>0</v>
      </c>
      <c r="T539" s="216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17" t="s">
        <v>141</v>
      </c>
      <c r="AT539" s="217" t="s">
        <v>136</v>
      </c>
      <c r="AU539" s="217" t="s">
        <v>84</v>
      </c>
      <c r="AY539" s="19" t="s">
        <v>134</v>
      </c>
      <c r="BE539" s="218">
        <f>IF(N539="základní",J539,0)</f>
        <v>0</v>
      </c>
      <c r="BF539" s="218">
        <f>IF(N539="snížená",J539,0)</f>
        <v>0</v>
      </c>
      <c r="BG539" s="218">
        <f>IF(N539="zákl. přenesená",J539,0)</f>
        <v>0</v>
      </c>
      <c r="BH539" s="218">
        <f>IF(N539="sníž. přenesená",J539,0)</f>
        <v>0</v>
      </c>
      <c r="BI539" s="218">
        <f>IF(N539="nulová",J539,0)</f>
        <v>0</v>
      </c>
      <c r="BJ539" s="19" t="s">
        <v>81</v>
      </c>
      <c r="BK539" s="218">
        <f>ROUND(I539*H539,2)</f>
        <v>0</v>
      </c>
      <c r="BL539" s="19" t="s">
        <v>141</v>
      </c>
      <c r="BM539" s="217" t="s">
        <v>628</v>
      </c>
    </row>
    <row r="540" s="2" customFormat="1">
      <c r="A540" s="40"/>
      <c r="B540" s="41"/>
      <c r="C540" s="42"/>
      <c r="D540" s="219" t="s">
        <v>143</v>
      </c>
      <c r="E540" s="42"/>
      <c r="F540" s="220" t="s">
        <v>629</v>
      </c>
      <c r="G540" s="42"/>
      <c r="H540" s="42"/>
      <c r="I540" s="221"/>
      <c r="J540" s="42"/>
      <c r="K540" s="42"/>
      <c r="L540" s="46"/>
      <c r="M540" s="222"/>
      <c r="N540" s="223"/>
      <c r="O540" s="86"/>
      <c r="P540" s="86"/>
      <c r="Q540" s="86"/>
      <c r="R540" s="86"/>
      <c r="S540" s="86"/>
      <c r="T540" s="87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T540" s="19" t="s">
        <v>143</v>
      </c>
      <c r="AU540" s="19" t="s">
        <v>84</v>
      </c>
    </row>
    <row r="541" s="13" customFormat="1">
      <c r="A541" s="13"/>
      <c r="B541" s="224"/>
      <c r="C541" s="225"/>
      <c r="D541" s="226" t="s">
        <v>145</v>
      </c>
      <c r="E541" s="227" t="s">
        <v>19</v>
      </c>
      <c r="F541" s="228" t="s">
        <v>547</v>
      </c>
      <c r="G541" s="225"/>
      <c r="H541" s="227" t="s">
        <v>19</v>
      </c>
      <c r="I541" s="229"/>
      <c r="J541" s="225"/>
      <c r="K541" s="225"/>
      <c r="L541" s="230"/>
      <c r="M541" s="231"/>
      <c r="N541" s="232"/>
      <c r="O541" s="232"/>
      <c r="P541" s="232"/>
      <c r="Q541" s="232"/>
      <c r="R541" s="232"/>
      <c r="S541" s="232"/>
      <c r="T541" s="23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4" t="s">
        <v>145</v>
      </c>
      <c r="AU541" s="234" t="s">
        <v>84</v>
      </c>
      <c r="AV541" s="13" t="s">
        <v>81</v>
      </c>
      <c r="AW541" s="13" t="s">
        <v>34</v>
      </c>
      <c r="AX541" s="13" t="s">
        <v>73</v>
      </c>
      <c r="AY541" s="234" t="s">
        <v>134</v>
      </c>
    </row>
    <row r="542" s="13" customFormat="1">
      <c r="A542" s="13"/>
      <c r="B542" s="224"/>
      <c r="C542" s="225"/>
      <c r="D542" s="226" t="s">
        <v>145</v>
      </c>
      <c r="E542" s="227" t="s">
        <v>19</v>
      </c>
      <c r="F542" s="228" t="s">
        <v>630</v>
      </c>
      <c r="G542" s="225"/>
      <c r="H542" s="227" t="s">
        <v>19</v>
      </c>
      <c r="I542" s="229"/>
      <c r="J542" s="225"/>
      <c r="K542" s="225"/>
      <c r="L542" s="230"/>
      <c r="M542" s="231"/>
      <c r="N542" s="232"/>
      <c r="O542" s="232"/>
      <c r="P542" s="232"/>
      <c r="Q542" s="232"/>
      <c r="R542" s="232"/>
      <c r="S542" s="232"/>
      <c r="T542" s="23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4" t="s">
        <v>145</v>
      </c>
      <c r="AU542" s="234" t="s">
        <v>84</v>
      </c>
      <c r="AV542" s="13" t="s">
        <v>81</v>
      </c>
      <c r="AW542" s="13" t="s">
        <v>34</v>
      </c>
      <c r="AX542" s="13" t="s">
        <v>73</v>
      </c>
      <c r="AY542" s="234" t="s">
        <v>134</v>
      </c>
    </row>
    <row r="543" s="14" customFormat="1">
      <c r="A543" s="14"/>
      <c r="B543" s="235"/>
      <c r="C543" s="236"/>
      <c r="D543" s="226" t="s">
        <v>145</v>
      </c>
      <c r="E543" s="237" t="s">
        <v>19</v>
      </c>
      <c r="F543" s="238" t="s">
        <v>631</v>
      </c>
      <c r="G543" s="236"/>
      <c r="H543" s="239">
        <v>180</v>
      </c>
      <c r="I543" s="240"/>
      <c r="J543" s="236"/>
      <c r="K543" s="236"/>
      <c r="L543" s="241"/>
      <c r="M543" s="242"/>
      <c r="N543" s="243"/>
      <c r="O543" s="243"/>
      <c r="P543" s="243"/>
      <c r="Q543" s="243"/>
      <c r="R543" s="243"/>
      <c r="S543" s="243"/>
      <c r="T543" s="24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5" t="s">
        <v>145</v>
      </c>
      <c r="AU543" s="245" t="s">
        <v>84</v>
      </c>
      <c r="AV543" s="14" t="s">
        <v>84</v>
      </c>
      <c r="AW543" s="14" t="s">
        <v>34</v>
      </c>
      <c r="AX543" s="14" t="s">
        <v>73</v>
      </c>
      <c r="AY543" s="245" t="s">
        <v>134</v>
      </c>
    </row>
    <row r="544" s="13" customFormat="1">
      <c r="A544" s="13"/>
      <c r="B544" s="224"/>
      <c r="C544" s="225"/>
      <c r="D544" s="226" t="s">
        <v>145</v>
      </c>
      <c r="E544" s="227" t="s">
        <v>19</v>
      </c>
      <c r="F544" s="228" t="s">
        <v>632</v>
      </c>
      <c r="G544" s="225"/>
      <c r="H544" s="227" t="s">
        <v>19</v>
      </c>
      <c r="I544" s="229"/>
      <c r="J544" s="225"/>
      <c r="K544" s="225"/>
      <c r="L544" s="230"/>
      <c r="M544" s="231"/>
      <c r="N544" s="232"/>
      <c r="O544" s="232"/>
      <c r="P544" s="232"/>
      <c r="Q544" s="232"/>
      <c r="R544" s="232"/>
      <c r="S544" s="232"/>
      <c r="T544" s="23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4" t="s">
        <v>145</v>
      </c>
      <c r="AU544" s="234" t="s">
        <v>84</v>
      </c>
      <c r="AV544" s="13" t="s">
        <v>81</v>
      </c>
      <c r="AW544" s="13" t="s">
        <v>34</v>
      </c>
      <c r="AX544" s="13" t="s">
        <v>73</v>
      </c>
      <c r="AY544" s="234" t="s">
        <v>134</v>
      </c>
    </row>
    <row r="545" s="14" customFormat="1">
      <c r="A545" s="14"/>
      <c r="B545" s="235"/>
      <c r="C545" s="236"/>
      <c r="D545" s="226" t="s">
        <v>145</v>
      </c>
      <c r="E545" s="237" t="s">
        <v>19</v>
      </c>
      <c r="F545" s="238" t="s">
        <v>633</v>
      </c>
      <c r="G545" s="236"/>
      <c r="H545" s="239">
        <v>23</v>
      </c>
      <c r="I545" s="240"/>
      <c r="J545" s="236"/>
      <c r="K545" s="236"/>
      <c r="L545" s="241"/>
      <c r="M545" s="242"/>
      <c r="N545" s="243"/>
      <c r="O545" s="243"/>
      <c r="P545" s="243"/>
      <c r="Q545" s="243"/>
      <c r="R545" s="243"/>
      <c r="S545" s="243"/>
      <c r="T545" s="24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5" t="s">
        <v>145</v>
      </c>
      <c r="AU545" s="245" t="s">
        <v>84</v>
      </c>
      <c r="AV545" s="14" t="s">
        <v>84</v>
      </c>
      <c r="AW545" s="14" t="s">
        <v>34</v>
      </c>
      <c r="AX545" s="14" t="s">
        <v>73</v>
      </c>
      <c r="AY545" s="245" t="s">
        <v>134</v>
      </c>
    </row>
    <row r="546" s="15" customFormat="1">
      <c r="A546" s="15"/>
      <c r="B546" s="246"/>
      <c r="C546" s="247"/>
      <c r="D546" s="226" t="s">
        <v>145</v>
      </c>
      <c r="E546" s="248" t="s">
        <v>19</v>
      </c>
      <c r="F546" s="249" t="s">
        <v>153</v>
      </c>
      <c r="G546" s="247"/>
      <c r="H546" s="250">
        <v>203</v>
      </c>
      <c r="I546" s="251"/>
      <c r="J546" s="247"/>
      <c r="K546" s="247"/>
      <c r="L546" s="252"/>
      <c r="M546" s="253"/>
      <c r="N546" s="254"/>
      <c r="O546" s="254"/>
      <c r="P546" s="254"/>
      <c r="Q546" s="254"/>
      <c r="R546" s="254"/>
      <c r="S546" s="254"/>
      <c r="T546" s="255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56" t="s">
        <v>145</v>
      </c>
      <c r="AU546" s="256" t="s">
        <v>84</v>
      </c>
      <c r="AV546" s="15" t="s">
        <v>141</v>
      </c>
      <c r="AW546" s="15" t="s">
        <v>34</v>
      </c>
      <c r="AX546" s="15" t="s">
        <v>81</v>
      </c>
      <c r="AY546" s="256" t="s">
        <v>134</v>
      </c>
    </row>
    <row r="547" s="13" customFormat="1">
      <c r="A547" s="13"/>
      <c r="B547" s="224"/>
      <c r="C547" s="225"/>
      <c r="D547" s="226" t="s">
        <v>145</v>
      </c>
      <c r="E547" s="227" t="s">
        <v>19</v>
      </c>
      <c r="F547" s="228" t="s">
        <v>617</v>
      </c>
      <c r="G547" s="225"/>
      <c r="H547" s="227" t="s">
        <v>19</v>
      </c>
      <c r="I547" s="229"/>
      <c r="J547" s="225"/>
      <c r="K547" s="225"/>
      <c r="L547" s="230"/>
      <c r="M547" s="231"/>
      <c r="N547" s="232"/>
      <c r="O547" s="232"/>
      <c r="P547" s="232"/>
      <c r="Q547" s="232"/>
      <c r="R547" s="232"/>
      <c r="S547" s="232"/>
      <c r="T547" s="23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4" t="s">
        <v>145</v>
      </c>
      <c r="AU547" s="234" t="s">
        <v>84</v>
      </c>
      <c r="AV547" s="13" t="s">
        <v>81</v>
      </c>
      <c r="AW547" s="13" t="s">
        <v>34</v>
      </c>
      <c r="AX547" s="13" t="s">
        <v>73</v>
      </c>
      <c r="AY547" s="234" t="s">
        <v>134</v>
      </c>
    </row>
    <row r="548" s="2" customFormat="1" ht="16.5" customHeight="1">
      <c r="A548" s="40"/>
      <c r="B548" s="41"/>
      <c r="C548" s="206" t="s">
        <v>634</v>
      </c>
      <c r="D548" s="206" t="s">
        <v>136</v>
      </c>
      <c r="E548" s="207" t="s">
        <v>635</v>
      </c>
      <c r="F548" s="208" t="s">
        <v>636</v>
      </c>
      <c r="G548" s="209" t="s">
        <v>139</v>
      </c>
      <c r="H548" s="210">
        <v>10</v>
      </c>
      <c r="I548" s="211"/>
      <c r="J548" s="212">
        <f>ROUND(I548*H548,2)</f>
        <v>0</v>
      </c>
      <c r="K548" s="208" t="s">
        <v>140</v>
      </c>
      <c r="L548" s="46"/>
      <c r="M548" s="213" t="s">
        <v>19</v>
      </c>
      <c r="N548" s="214" t="s">
        <v>44</v>
      </c>
      <c r="O548" s="86"/>
      <c r="P548" s="215">
        <f>O548*H548</f>
        <v>0</v>
      </c>
      <c r="Q548" s="215">
        <v>0.0014499999999999999</v>
      </c>
      <c r="R548" s="215">
        <f>Q548*H548</f>
        <v>0.014499999999999999</v>
      </c>
      <c r="S548" s="215">
        <v>0</v>
      </c>
      <c r="T548" s="216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17" t="s">
        <v>141</v>
      </c>
      <c r="AT548" s="217" t="s">
        <v>136</v>
      </c>
      <c r="AU548" s="217" t="s">
        <v>84</v>
      </c>
      <c r="AY548" s="19" t="s">
        <v>134</v>
      </c>
      <c r="BE548" s="218">
        <f>IF(N548="základní",J548,0)</f>
        <v>0</v>
      </c>
      <c r="BF548" s="218">
        <f>IF(N548="snížená",J548,0)</f>
        <v>0</v>
      </c>
      <c r="BG548" s="218">
        <f>IF(N548="zákl. přenesená",J548,0)</f>
        <v>0</v>
      </c>
      <c r="BH548" s="218">
        <f>IF(N548="sníž. přenesená",J548,0)</f>
        <v>0</v>
      </c>
      <c r="BI548" s="218">
        <f>IF(N548="nulová",J548,0)</f>
        <v>0</v>
      </c>
      <c r="BJ548" s="19" t="s">
        <v>81</v>
      </c>
      <c r="BK548" s="218">
        <f>ROUND(I548*H548,2)</f>
        <v>0</v>
      </c>
      <c r="BL548" s="19" t="s">
        <v>141</v>
      </c>
      <c r="BM548" s="217" t="s">
        <v>637</v>
      </c>
    </row>
    <row r="549" s="2" customFormat="1">
      <c r="A549" s="40"/>
      <c r="B549" s="41"/>
      <c r="C549" s="42"/>
      <c r="D549" s="219" t="s">
        <v>143</v>
      </c>
      <c r="E549" s="42"/>
      <c r="F549" s="220" t="s">
        <v>638</v>
      </c>
      <c r="G549" s="42"/>
      <c r="H549" s="42"/>
      <c r="I549" s="221"/>
      <c r="J549" s="42"/>
      <c r="K549" s="42"/>
      <c r="L549" s="46"/>
      <c r="M549" s="222"/>
      <c r="N549" s="223"/>
      <c r="O549" s="86"/>
      <c r="P549" s="86"/>
      <c r="Q549" s="86"/>
      <c r="R549" s="86"/>
      <c r="S549" s="86"/>
      <c r="T549" s="87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143</v>
      </c>
      <c r="AU549" s="19" t="s">
        <v>84</v>
      </c>
    </row>
    <row r="550" s="13" customFormat="1">
      <c r="A550" s="13"/>
      <c r="B550" s="224"/>
      <c r="C550" s="225"/>
      <c r="D550" s="226" t="s">
        <v>145</v>
      </c>
      <c r="E550" s="227" t="s">
        <v>19</v>
      </c>
      <c r="F550" s="228" t="s">
        <v>547</v>
      </c>
      <c r="G550" s="225"/>
      <c r="H550" s="227" t="s">
        <v>19</v>
      </c>
      <c r="I550" s="229"/>
      <c r="J550" s="225"/>
      <c r="K550" s="225"/>
      <c r="L550" s="230"/>
      <c r="M550" s="231"/>
      <c r="N550" s="232"/>
      <c r="O550" s="232"/>
      <c r="P550" s="232"/>
      <c r="Q550" s="232"/>
      <c r="R550" s="232"/>
      <c r="S550" s="232"/>
      <c r="T550" s="23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4" t="s">
        <v>145</v>
      </c>
      <c r="AU550" s="234" t="s">
        <v>84</v>
      </c>
      <c r="AV550" s="13" t="s">
        <v>81</v>
      </c>
      <c r="AW550" s="13" t="s">
        <v>34</v>
      </c>
      <c r="AX550" s="13" t="s">
        <v>73</v>
      </c>
      <c r="AY550" s="234" t="s">
        <v>134</v>
      </c>
    </row>
    <row r="551" s="13" customFormat="1">
      <c r="A551" s="13"/>
      <c r="B551" s="224"/>
      <c r="C551" s="225"/>
      <c r="D551" s="226" t="s">
        <v>145</v>
      </c>
      <c r="E551" s="227" t="s">
        <v>19</v>
      </c>
      <c r="F551" s="228" t="s">
        <v>639</v>
      </c>
      <c r="G551" s="225"/>
      <c r="H551" s="227" t="s">
        <v>19</v>
      </c>
      <c r="I551" s="229"/>
      <c r="J551" s="225"/>
      <c r="K551" s="225"/>
      <c r="L551" s="230"/>
      <c r="M551" s="231"/>
      <c r="N551" s="232"/>
      <c r="O551" s="232"/>
      <c r="P551" s="232"/>
      <c r="Q551" s="232"/>
      <c r="R551" s="232"/>
      <c r="S551" s="232"/>
      <c r="T551" s="23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4" t="s">
        <v>145</v>
      </c>
      <c r="AU551" s="234" t="s">
        <v>84</v>
      </c>
      <c r="AV551" s="13" t="s">
        <v>81</v>
      </c>
      <c r="AW551" s="13" t="s">
        <v>34</v>
      </c>
      <c r="AX551" s="13" t="s">
        <v>73</v>
      </c>
      <c r="AY551" s="234" t="s">
        <v>134</v>
      </c>
    </row>
    <row r="552" s="14" customFormat="1">
      <c r="A552" s="14"/>
      <c r="B552" s="235"/>
      <c r="C552" s="236"/>
      <c r="D552" s="226" t="s">
        <v>145</v>
      </c>
      <c r="E552" s="237" t="s">
        <v>19</v>
      </c>
      <c r="F552" s="238" t="s">
        <v>640</v>
      </c>
      <c r="G552" s="236"/>
      <c r="H552" s="239">
        <v>10</v>
      </c>
      <c r="I552" s="240"/>
      <c r="J552" s="236"/>
      <c r="K552" s="236"/>
      <c r="L552" s="241"/>
      <c r="M552" s="242"/>
      <c r="N552" s="243"/>
      <c r="O552" s="243"/>
      <c r="P552" s="243"/>
      <c r="Q552" s="243"/>
      <c r="R552" s="243"/>
      <c r="S552" s="243"/>
      <c r="T552" s="24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5" t="s">
        <v>145</v>
      </c>
      <c r="AU552" s="245" t="s">
        <v>84</v>
      </c>
      <c r="AV552" s="14" t="s">
        <v>84</v>
      </c>
      <c r="AW552" s="14" t="s">
        <v>34</v>
      </c>
      <c r="AX552" s="14" t="s">
        <v>81</v>
      </c>
      <c r="AY552" s="245" t="s">
        <v>134</v>
      </c>
    </row>
    <row r="553" s="13" customFormat="1">
      <c r="A553" s="13"/>
      <c r="B553" s="224"/>
      <c r="C553" s="225"/>
      <c r="D553" s="226" t="s">
        <v>145</v>
      </c>
      <c r="E553" s="227" t="s">
        <v>19</v>
      </c>
      <c r="F553" s="228" t="s">
        <v>617</v>
      </c>
      <c r="G553" s="225"/>
      <c r="H553" s="227" t="s">
        <v>19</v>
      </c>
      <c r="I553" s="229"/>
      <c r="J553" s="225"/>
      <c r="K553" s="225"/>
      <c r="L553" s="230"/>
      <c r="M553" s="231"/>
      <c r="N553" s="232"/>
      <c r="O553" s="232"/>
      <c r="P553" s="232"/>
      <c r="Q553" s="232"/>
      <c r="R553" s="232"/>
      <c r="S553" s="232"/>
      <c r="T553" s="23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4" t="s">
        <v>145</v>
      </c>
      <c r="AU553" s="234" t="s">
        <v>84</v>
      </c>
      <c r="AV553" s="13" t="s">
        <v>81</v>
      </c>
      <c r="AW553" s="13" t="s">
        <v>34</v>
      </c>
      <c r="AX553" s="13" t="s">
        <v>73</v>
      </c>
      <c r="AY553" s="234" t="s">
        <v>134</v>
      </c>
    </row>
    <row r="554" s="2" customFormat="1" ht="21.75" customHeight="1">
      <c r="A554" s="40"/>
      <c r="B554" s="41"/>
      <c r="C554" s="206" t="s">
        <v>641</v>
      </c>
      <c r="D554" s="206" t="s">
        <v>136</v>
      </c>
      <c r="E554" s="207" t="s">
        <v>642</v>
      </c>
      <c r="F554" s="208" t="s">
        <v>643</v>
      </c>
      <c r="G554" s="209" t="s">
        <v>168</v>
      </c>
      <c r="H554" s="210">
        <v>180</v>
      </c>
      <c r="I554" s="211"/>
      <c r="J554" s="212">
        <f>ROUND(I554*H554,2)</f>
        <v>0</v>
      </c>
      <c r="K554" s="208" t="s">
        <v>140</v>
      </c>
      <c r="L554" s="46"/>
      <c r="M554" s="213" t="s">
        <v>19</v>
      </c>
      <c r="N554" s="214" t="s">
        <v>44</v>
      </c>
      <c r="O554" s="86"/>
      <c r="P554" s="215">
        <f>O554*H554</f>
        <v>0</v>
      </c>
      <c r="Q554" s="215">
        <v>0.00033</v>
      </c>
      <c r="R554" s="215">
        <f>Q554*H554</f>
        <v>0.059400000000000001</v>
      </c>
      <c r="S554" s="215">
        <v>0</v>
      </c>
      <c r="T554" s="216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17" t="s">
        <v>141</v>
      </c>
      <c r="AT554" s="217" t="s">
        <v>136</v>
      </c>
      <c r="AU554" s="217" t="s">
        <v>84</v>
      </c>
      <c r="AY554" s="19" t="s">
        <v>134</v>
      </c>
      <c r="BE554" s="218">
        <f>IF(N554="základní",J554,0)</f>
        <v>0</v>
      </c>
      <c r="BF554" s="218">
        <f>IF(N554="snížená",J554,0)</f>
        <v>0</v>
      </c>
      <c r="BG554" s="218">
        <f>IF(N554="zákl. přenesená",J554,0)</f>
        <v>0</v>
      </c>
      <c r="BH554" s="218">
        <f>IF(N554="sníž. přenesená",J554,0)</f>
        <v>0</v>
      </c>
      <c r="BI554" s="218">
        <f>IF(N554="nulová",J554,0)</f>
        <v>0</v>
      </c>
      <c r="BJ554" s="19" t="s">
        <v>81</v>
      </c>
      <c r="BK554" s="218">
        <f>ROUND(I554*H554,2)</f>
        <v>0</v>
      </c>
      <c r="BL554" s="19" t="s">
        <v>141</v>
      </c>
      <c r="BM554" s="217" t="s">
        <v>644</v>
      </c>
    </row>
    <row r="555" s="2" customFormat="1">
      <c r="A555" s="40"/>
      <c r="B555" s="41"/>
      <c r="C555" s="42"/>
      <c r="D555" s="219" t="s">
        <v>143</v>
      </c>
      <c r="E555" s="42"/>
      <c r="F555" s="220" t="s">
        <v>645</v>
      </c>
      <c r="G555" s="42"/>
      <c r="H555" s="42"/>
      <c r="I555" s="221"/>
      <c r="J555" s="42"/>
      <c r="K555" s="42"/>
      <c r="L555" s="46"/>
      <c r="M555" s="222"/>
      <c r="N555" s="223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143</v>
      </c>
      <c r="AU555" s="19" t="s">
        <v>84</v>
      </c>
    </row>
    <row r="556" s="13" customFormat="1">
      <c r="A556" s="13"/>
      <c r="B556" s="224"/>
      <c r="C556" s="225"/>
      <c r="D556" s="226" t="s">
        <v>145</v>
      </c>
      <c r="E556" s="227" t="s">
        <v>19</v>
      </c>
      <c r="F556" s="228" t="s">
        <v>547</v>
      </c>
      <c r="G556" s="225"/>
      <c r="H556" s="227" t="s">
        <v>19</v>
      </c>
      <c r="I556" s="229"/>
      <c r="J556" s="225"/>
      <c r="K556" s="225"/>
      <c r="L556" s="230"/>
      <c r="M556" s="231"/>
      <c r="N556" s="232"/>
      <c r="O556" s="232"/>
      <c r="P556" s="232"/>
      <c r="Q556" s="232"/>
      <c r="R556" s="232"/>
      <c r="S556" s="232"/>
      <c r="T556" s="23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4" t="s">
        <v>145</v>
      </c>
      <c r="AU556" s="234" t="s">
        <v>84</v>
      </c>
      <c r="AV556" s="13" t="s">
        <v>81</v>
      </c>
      <c r="AW556" s="13" t="s">
        <v>34</v>
      </c>
      <c r="AX556" s="13" t="s">
        <v>73</v>
      </c>
      <c r="AY556" s="234" t="s">
        <v>134</v>
      </c>
    </row>
    <row r="557" s="13" customFormat="1">
      <c r="A557" s="13"/>
      <c r="B557" s="224"/>
      <c r="C557" s="225"/>
      <c r="D557" s="226" t="s">
        <v>145</v>
      </c>
      <c r="E557" s="227" t="s">
        <v>19</v>
      </c>
      <c r="F557" s="228" t="s">
        <v>615</v>
      </c>
      <c r="G557" s="225"/>
      <c r="H557" s="227" t="s">
        <v>19</v>
      </c>
      <c r="I557" s="229"/>
      <c r="J557" s="225"/>
      <c r="K557" s="225"/>
      <c r="L557" s="230"/>
      <c r="M557" s="231"/>
      <c r="N557" s="232"/>
      <c r="O557" s="232"/>
      <c r="P557" s="232"/>
      <c r="Q557" s="232"/>
      <c r="R557" s="232"/>
      <c r="S557" s="232"/>
      <c r="T557" s="23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4" t="s">
        <v>145</v>
      </c>
      <c r="AU557" s="234" t="s">
        <v>84</v>
      </c>
      <c r="AV557" s="13" t="s">
        <v>81</v>
      </c>
      <c r="AW557" s="13" t="s">
        <v>34</v>
      </c>
      <c r="AX557" s="13" t="s">
        <v>73</v>
      </c>
      <c r="AY557" s="234" t="s">
        <v>134</v>
      </c>
    </row>
    <row r="558" s="14" customFormat="1">
      <c r="A558" s="14"/>
      <c r="B558" s="235"/>
      <c r="C558" s="236"/>
      <c r="D558" s="226" t="s">
        <v>145</v>
      </c>
      <c r="E558" s="237" t="s">
        <v>19</v>
      </c>
      <c r="F558" s="238" t="s">
        <v>616</v>
      </c>
      <c r="G558" s="236"/>
      <c r="H558" s="239">
        <v>180</v>
      </c>
      <c r="I558" s="240"/>
      <c r="J558" s="236"/>
      <c r="K558" s="236"/>
      <c r="L558" s="241"/>
      <c r="M558" s="242"/>
      <c r="N558" s="243"/>
      <c r="O558" s="243"/>
      <c r="P558" s="243"/>
      <c r="Q558" s="243"/>
      <c r="R558" s="243"/>
      <c r="S558" s="243"/>
      <c r="T558" s="24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5" t="s">
        <v>145</v>
      </c>
      <c r="AU558" s="245" t="s">
        <v>84</v>
      </c>
      <c r="AV558" s="14" t="s">
        <v>84</v>
      </c>
      <c r="AW558" s="14" t="s">
        <v>34</v>
      </c>
      <c r="AX558" s="14" t="s">
        <v>81</v>
      </c>
      <c r="AY558" s="245" t="s">
        <v>134</v>
      </c>
    </row>
    <row r="559" s="2" customFormat="1" ht="21.75" customHeight="1">
      <c r="A559" s="40"/>
      <c r="B559" s="41"/>
      <c r="C559" s="206" t="s">
        <v>646</v>
      </c>
      <c r="D559" s="206" t="s">
        <v>136</v>
      </c>
      <c r="E559" s="207" t="s">
        <v>647</v>
      </c>
      <c r="F559" s="208" t="s">
        <v>648</v>
      </c>
      <c r="G559" s="209" t="s">
        <v>168</v>
      </c>
      <c r="H559" s="210">
        <v>12</v>
      </c>
      <c r="I559" s="211"/>
      <c r="J559" s="212">
        <f>ROUND(I559*H559,2)</f>
        <v>0</v>
      </c>
      <c r="K559" s="208" t="s">
        <v>140</v>
      </c>
      <c r="L559" s="46"/>
      <c r="M559" s="213" t="s">
        <v>19</v>
      </c>
      <c r="N559" s="214" t="s">
        <v>44</v>
      </c>
      <c r="O559" s="86"/>
      <c r="P559" s="215">
        <f>O559*H559</f>
        <v>0</v>
      </c>
      <c r="Q559" s="215">
        <v>0.00064999999999999997</v>
      </c>
      <c r="R559" s="215">
        <f>Q559*H559</f>
        <v>0.0077999999999999996</v>
      </c>
      <c r="S559" s="215">
        <v>0</v>
      </c>
      <c r="T559" s="216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17" t="s">
        <v>141</v>
      </c>
      <c r="AT559" s="217" t="s">
        <v>136</v>
      </c>
      <c r="AU559" s="217" t="s">
        <v>84</v>
      </c>
      <c r="AY559" s="19" t="s">
        <v>134</v>
      </c>
      <c r="BE559" s="218">
        <f>IF(N559="základní",J559,0)</f>
        <v>0</v>
      </c>
      <c r="BF559" s="218">
        <f>IF(N559="snížená",J559,0)</f>
        <v>0</v>
      </c>
      <c r="BG559" s="218">
        <f>IF(N559="zákl. přenesená",J559,0)</f>
        <v>0</v>
      </c>
      <c r="BH559" s="218">
        <f>IF(N559="sníž. přenesená",J559,0)</f>
        <v>0</v>
      </c>
      <c r="BI559" s="218">
        <f>IF(N559="nulová",J559,0)</f>
        <v>0</v>
      </c>
      <c r="BJ559" s="19" t="s">
        <v>81</v>
      </c>
      <c r="BK559" s="218">
        <f>ROUND(I559*H559,2)</f>
        <v>0</v>
      </c>
      <c r="BL559" s="19" t="s">
        <v>141</v>
      </c>
      <c r="BM559" s="217" t="s">
        <v>649</v>
      </c>
    </row>
    <row r="560" s="2" customFormat="1">
      <c r="A560" s="40"/>
      <c r="B560" s="41"/>
      <c r="C560" s="42"/>
      <c r="D560" s="219" t="s">
        <v>143</v>
      </c>
      <c r="E560" s="42"/>
      <c r="F560" s="220" t="s">
        <v>650</v>
      </c>
      <c r="G560" s="42"/>
      <c r="H560" s="42"/>
      <c r="I560" s="221"/>
      <c r="J560" s="42"/>
      <c r="K560" s="42"/>
      <c r="L560" s="46"/>
      <c r="M560" s="222"/>
      <c r="N560" s="223"/>
      <c r="O560" s="86"/>
      <c r="P560" s="86"/>
      <c r="Q560" s="86"/>
      <c r="R560" s="86"/>
      <c r="S560" s="86"/>
      <c r="T560" s="87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143</v>
      </c>
      <c r="AU560" s="19" t="s">
        <v>84</v>
      </c>
    </row>
    <row r="561" s="13" customFormat="1">
      <c r="A561" s="13"/>
      <c r="B561" s="224"/>
      <c r="C561" s="225"/>
      <c r="D561" s="226" t="s">
        <v>145</v>
      </c>
      <c r="E561" s="227" t="s">
        <v>19</v>
      </c>
      <c r="F561" s="228" t="s">
        <v>547</v>
      </c>
      <c r="G561" s="225"/>
      <c r="H561" s="227" t="s">
        <v>19</v>
      </c>
      <c r="I561" s="229"/>
      <c r="J561" s="225"/>
      <c r="K561" s="225"/>
      <c r="L561" s="230"/>
      <c r="M561" s="231"/>
      <c r="N561" s="232"/>
      <c r="O561" s="232"/>
      <c r="P561" s="232"/>
      <c r="Q561" s="232"/>
      <c r="R561" s="232"/>
      <c r="S561" s="232"/>
      <c r="T561" s="23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4" t="s">
        <v>145</v>
      </c>
      <c r="AU561" s="234" t="s">
        <v>84</v>
      </c>
      <c r="AV561" s="13" t="s">
        <v>81</v>
      </c>
      <c r="AW561" s="13" t="s">
        <v>34</v>
      </c>
      <c r="AX561" s="13" t="s">
        <v>73</v>
      </c>
      <c r="AY561" s="234" t="s">
        <v>134</v>
      </c>
    </row>
    <row r="562" s="13" customFormat="1">
      <c r="A562" s="13"/>
      <c r="B562" s="224"/>
      <c r="C562" s="225"/>
      <c r="D562" s="226" t="s">
        <v>145</v>
      </c>
      <c r="E562" s="227" t="s">
        <v>19</v>
      </c>
      <c r="F562" s="228" t="s">
        <v>623</v>
      </c>
      <c r="G562" s="225"/>
      <c r="H562" s="227" t="s">
        <v>19</v>
      </c>
      <c r="I562" s="229"/>
      <c r="J562" s="225"/>
      <c r="K562" s="225"/>
      <c r="L562" s="230"/>
      <c r="M562" s="231"/>
      <c r="N562" s="232"/>
      <c r="O562" s="232"/>
      <c r="P562" s="232"/>
      <c r="Q562" s="232"/>
      <c r="R562" s="232"/>
      <c r="S562" s="232"/>
      <c r="T562" s="23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4" t="s">
        <v>145</v>
      </c>
      <c r="AU562" s="234" t="s">
        <v>84</v>
      </c>
      <c r="AV562" s="13" t="s">
        <v>81</v>
      </c>
      <c r="AW562" s="13" t="s">
        <v>34</v>
      </c>
      <c r="AX562" s="13" t="s">
        <v>73</v>
      </c>
      <c r="AY562" s="234" t="s">
        <v>134</v>
      </c>
    </row>
    <row r="563" s="14" customFormat="1">
      <c r="A563" s="14"/>
      <c r="B563" s="235"/>
      <c r="C563" s="236"/>
      <c r="D563" s="226" t="s">
        <v>145</v>
      </c>
      <c r="E563" s="237" t="s">
        <v>19</v>
      </c>
      <c r="F563" s="238" t="s">
        <v>624</v>
      </c>
      <c r="G563" s="236"/>
      <c r="H563" s="239">
        <v>12</v>
      </c>
      <c r="I563" s="240"/>
      <c r="J563" s="236"/>
      <c r="K563" s="236"/>
      <c r="L563" s="241"/>
      <c r="M563" s="242"/>
      <c r="N563" s="243"/>
      <c r="O563" s="243"/>
      <c r="P563" s="243"/>
      <c r="Q563" s="243"/>
      <c r="R563" s="243"/>
      <c r="S563" s="243"/>
      <c r="T563" s="24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5" t="s">
        <v>145</v>
      </c>
      <c r="AU563" s="245" t="s">
        <v>84</v>
      </c>
      <c r="AV563" s="14" t="s">
        <v>84</v>
      </c>
      <c r="AW563" s="14" t="s">
        <v>34</v>
      </c>
      <c r="AX563" s="14" t="s">
        <v>81</v>
      </c>
      <c r="AY563" s="245" t="s">
        <v>134</v>
      </c>
    </row>
    <row r="564" s="2" customFormat="1" ht="21.75" customHeight="1">
      <c r="A564" s="40"/>
      <c r="B564" s="41"/>
      <c r="C564" s="206" t="s">
        <v>651</v>
      </c>
      <c r="D564" s="206" t="s">
        <v>136</v>
      </c>
      <c r="E564" s="207" t="s">
        <v>652</v>
      </c>
      <c r="F564" s="208" t="s">
        <v>653</v>
      </c>
      <c r="G564" s="209" t="s">
        <v>168</v>
      </c>
      <c r="H564" s="210">
        <v>203</v>
      </c>
      <c r="I564" s="211"/>
      <c r="J564" s="212">
        <f>ROUND(I564*H564,2)</f>
        <v>0</v>
      </c>
      <c r="K564" s="208" t="s">
        <v>140</v>
      </c>
      <c r="L564" s="46"/>
      <c r="M564" s="213" t="s">
        <v>19</v>
      </c>
      <c r="N564" s="214" t="s">
        <v>44</v>
      </c>
      <c r="O564" s="86"/>
      <c r="P564" s="215">
        <f>O564*H564</f>
        <v>0</v>
      </c>
      <c r="Q564" s="215">
        <v>0.00038000000000000002</v>
      </c>
      <c r="R564" s="215">
        <f>Q564*H564</f>
        <v>0.07714</v>
      </c>
      <c r="S564" s="215">
        <v>0</v>
      </c>
      <c r="T564" s="216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17" t="s">
        <v>141</v>
      </c>
      <c r="AT564" s="217" t="s">
        <v>136</v>
      </c>
      <c r="AU564" s="217" t="s">
        <v>84</v>
      </c>
      <c r="AY564" s="19" t="s">
        <v>134</v>
      </c>
      <c r="BE564" s="218">
        <f>IF(N564="základní",J564,0)</f>
        <v>0</v>
      </c>
      <c r="BF564" s="218">
        <f>IF(N564="snížená",J564,0)</f>
        <v>0</v>
      </c>
      <c r="BG564" s="218">
        <f>IF(N564="zákl. přenesená",J564,0)</f>
        <v>0</v>
      </c>
      <c r="BH564" s="218">
        <f>IF(N564="sníž. přenesená",J564,0)</f>
        <v>0</v>
      </c>
      <c r="BI564" s="218">
        <f>IF(N564="nulová",J564,0)</f>
        <v>0</v>
      </c>
      <c r="BJ564" s="19" t="s">
        <v>81</v>
      </c>
      <c r="BK564" s="218">
        <f>ROUND(I564*H564,2)</f>
        <v>0</v>
      </c>
      <c r="BL564" s="19" t="s">
        <v>141</v>
      </c>
      <c r="BM564" s="217" t="s">
        <v>654</v>
      </c>
    </row>
    <row r="565" s="2" customFormat="1">
      <c r="A565" s="40"/>
      <c r="B565" s="41"/>
      <c r="C565" s="42"/>
      <c r="D565" s="219" t="s">
        <v>143</v>
      </c>
      <c r="E565" s="42"/>
      <c r="F565" s="220" t="s">
        <v>655</v>
      </c>
      <c r="G565" s="42"/>
      <c r="H565" s="42"/>
      <c r="I565" s="221"/>
      <c r="J565" s="42"/>
      <c r="K565" s="42"/>
      <c r="L565" s="46"/>
      <c r="M565" s="222"/>
      <c r="N565" s="223"/>
      <c r="O565" s="86"/>
      <c r="P565" s="86"/>
      <c r="Q565" s="86"/>
      <c r="R565" s="86"/>
      <c r="S565" s="86"/>
      <c r="T565" s="87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T565" s="19" t="s">
        <v>143</v>
      </c>
      <c r="AU565" s="19" t="s">
        <v>84</v>
      </c>
    </row>
    <row r="566" s="13" customFormat="1">
      <c r="A566" s="13"/>
      <c r="B566" s="224"/>
      <c r="C566" s="225"/>
      <c r="D566" s="226" t="s">
        <v>145</v>
      </c>
      <c r="E566" s="227" t="s">
        <v>19</v>
      </c>
      <c r="F566" s="228" t="s">
        <v>547</v>
      </c>
      <c r="G566" s="225"/>
      <c r="H566" s="227" t="s">
        <v>19</v>
      </c>
      <c r="I566" s="229"/>
      <c r="J566" s="225"/>
      <c r="K566" s="225"/>
      <c r="L566" s="230"/>
      <c r="M566" s="231"/>
      <c r="N566" s="232"/>
      <c r="O566" s="232"/>
      <c r="P566" s="232"/>
      <c r="Q566" s="232"/>
      <c r="R566" s="232"/>
      <c r="S566" s="232"/>
      <c r="T566" s="23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4" t="s">
        <v>145</v>
      </c>
      <c r="AU566" s="234" t="s">
        <v>84</v>
      </c>
      <c r="AV566" s="13" t="s">
        <v>81</v>
      </c>
      <c r="AW566" s="13" t="s">
        <v>34</v>
      </c>
      <c r="AX566" s="13" t="s">
        <v>73</v>
      </c>
      <c r="AY566" s="234" t="s">
        <v>134</v>
      </c>
    </row>
    <row r="567" s="13" customFormat="1">
      <c r="A567" s="13"/>
      <c r="B567" s="224"/>
      <c r="C567" s="225"/>
      <c r="D567" s="226" t="s">
        <v>145</v>
      </c>
      <c r="E567" s="227" t="s">
        <v>19</v>
      </c>
      <c r="F567" s="228" t="s">
        <v>630</v>
      </c>
      <c r="G567" s="225"/>
      <c r="H567" s="227" t="s">
        <v>19</v>
      </c>
      <c r="I567" s="229"/>
      <c r="J567" s="225"/>
      <c r="K567" s="225"/>
      <c r="L567" s="230"/>
      <c r="M567" s="231"/>
      <c r="N567" s="232"/>
      <c r="O567" s="232"/>
      <c r="P567" s="232"/>
      <c r="Q567" s="232"/>
      <c r="R567" s="232"/>
      <c r="S567" s="232"/>
      <c r="T567" s="23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4" t="s">
        <v>145</v>
      </c>
      <c r="AU567" s="234" t="s">
        <v>84</v>
      </c>
      <c r="AV567" s="13" t="s">
        <v>81</v>
      </c>
      <c r="AW567" s="13" t="s">
        <v>34</v>
      </c>
      <c r="AX567" s="13" t="s">
        <v>73</v>
      </c>
      <c r="AY567" s="234" t="s">
        <v>134</v>
      </c>
    </row>
    <row r="568" s="14" customFormat="1">
      <c r="A568" s="14"/>
      <c r="B568" s="235"/>
      <c r="C568" s="236"/>
      <c r="D568" s="226" t="s">
        <v>145</v>
      </c>
      <c r="E568" s="237" t="s">
        <v>19</v>
      </c>
      <c r="F568" s="238" t="s">
        <v>631</v>
      </c>
      <c r="G568" s="236"/>
      <c r="H568" s="239">
        <v>180</v>
      </c>
      <c r="I568" s="240"/>
      <c r="J568" s="236"/>
      <c r="K568" s="236"/>
      <c r="L568" s="241"/>
      <c r="M568" s="242"/>
      <c r="N568" s="243"/>
      <c r="O568" s="243"/>
      <c r="P568" s="243"/>
      <c r="Q568" s="243"/>
      <c r="R568" s="243"/>
      <c r="S568" s="243"/>
      <c r="T568" s="24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5" t="s">
        <v>145</v>
      </c>
      <c r="AU568" s="245" t="s">
        <v>84</v>
      </c>
      <c r="AV568" s="14" t="s">
        <v>84</v>
      </c>
      <c r="AW568" s="14" t="s">
        <v>34</v>
      </c>
      <c r="AX568" s="14" t="s">
        <v>73</v>
      </c>
      <c r="AY568" s="245" t="s">
        <v>134</v>
      </c>
    </row>
    <row r="569" s="13" customFormat="1">
      <c r="A569" s="13"/>
      <c r="B569" s="224"/>
      <c r="C569" s="225"/>
      <c r="D569" s="226" t="s">
        <v>145</v>
      </c>
      <c r="E569" s="227" t="s">
        <v>19</v>
      </c>
      <c r="F569" s="228" t="s">
        <v>632</v>
      </c>
      <c r="G569" s="225"/>
      <c r="H569" s="227" t="s">
        <v>19</v>
      </c>
      <c r="I569" s="229"/>
      <c r="J569" s="225"/>
      <c r="K569" s="225"/>
      <c r="L569" s="230"/>
      <c r="M569" s="231"/>
      <c r="N569" s="232"/>
      <c r="O569" s="232"/>
      <c r="P569" s="232"/>
      <c r="Q569" s="232"/>
      <c r="R569" s="232"/>
      <c r="S569" s="232"/>
      <c r="T569" s="23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4" t="s">
        <v>145</v>
      </c>
      <c r="AU569" s="234" t="s">
        <v>84</v>
      </c>
      <c r="AV569" s="13" t="s">
        <v>81</v>
      </c>
      <c r="AW569" s="13" t="s">
        <v>34</v>
      </c>
      <c r="AX569" s="13" t="s">
        <v>73</v>
      </c>
      <c r="AY569" s="234" t="s">
        <v>134</v>
      </c>
    </row>
    <row r="570" s="14" customFormat="1">
      <c r="A570" s="14"/>
      <c r="B570" s="235"/>
      <c r="C570" s="236"/>
      <c r="D570" s="226" t="s">
        <v>145</v>
      </c>
      <c r="E570" s="237" t="s">
        <v>19</v>
      </c>
      <c r="F570" s="238" t="s">
        <v>633</v>
      </c>
      <c r="G570" s="236"/>
      <c r="H570" s="239">
        <v>23</v>
      </c>
      <c r="I570" s="240"/>
      <c r="J570" s="236"/>
      <c r="K570" s="236"/>
      <c r="L570" s="241"/>
      <c r="M570" s="242"/>
      <c r="N570" s="243"/>
      <c r="O570" s="243"/>
      <c r="P570" s="243"/>
      <c r="Q570" s="243"/>
      <c r="R570" s="243"/>
      <c r="S570" s="243"/>
      <c r="T570" s="24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5" t="s">
        <v>145</v>
      </c>
      <c r="AU570" s="245" t="s">
        <v>84</v>
      </c>
      <c r="AV570" s="14" t="s">
        <v>84</v>
      </c>
      <c r="AW570" s="14" t="s">
        <v>34</v>
      </c>
      <c r="AX570" s="14" t="s">
        <v>73</v>
      </c>
      <c r="AY570" s="245" t="s">
        <v>134</v>
      </c>
    </row>
    <row r="571" s="15" customFormat="1">
      <c r="A571" s="15"/>
      <c r="B571" s="246"/>
      <c r="C571" s="247"/>
      <c r="D571" s="226" t="s">
        <v>145</v>
      </c>
      <c r="E571" s="248" t="s">
        <v>19</v>
      </c>
      <c r="F571" s="249" t="s">
        <v>153</v>
      </c>
      <c r="G571" s="247"/>
      <c r="H571" s="250">
        <v>203</v>
      </c>
      <c r="I571" s="251"/>
      <c r="J571" s="247"/>
      <c r="K571" s="247"/>
      <c r="L571" s="252"/>
      <c r="M571" s="253"/>
      <c r="N571" s="254"/>
      <c r="O571" s="254"/>
      <c r="P571" s="254"/>
      <c r="Q571" s="254"/>
      <c r="R571" s="254"/>
      <c r="S571" s="254"/>
      <c r="T571" s="255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56" t="s">
        <v>145</v>
      </c>
      <c r="AU571" s="256" t="s">
        <v>84</v>
      </c>
      <c r="AV571" s="15" t="s">
        <v>141</v>
      </c>
      <c r="AW571" s="15" t="s">
        <v>34</v>
      </c>
      <c r="AX571" s="15" t="s">
        <v>81</v>
      </c>
      <c r="AY571" s="256" t="s">
        <v>134</v>
      </c>
    </row>
    <row r="572" s="2" customFormat="1" ht="21.75" customHeight="1">
      <c r="A572" s="40"/>
      <c r="B572" s="41"/>
      <c r="C572" s="206" t="s">
        <v>656</v>
      </c>
      <c r="D572" s="206" t="s">
        <v>136</v>
      </c>
      <c r="E572" s="207" t="s">
        <v>657</v>
      </c>
      <c r="F572" s="208" t="s">
        <v>658</v>
      </c>
      <c r="G572" s="209" t="s">
        <v>139</v>
      </c>
      <c r="H572" s="210">
        <v>10</v>
      </c>
      <c r="I572" s="211"/>
      <c r="J572" s="212">
        <f>ROUND(I572*H572,2)</f>
        <v>0</v>
      </c>
      <c r="K572" s="208" t="s">
        <v>140</v>
      </c>
      <c r="L572" s="46"/>
      <c r="M572" s="213" t="s">
        <v>19</v>
      </c>
      <c r="N572" s="214" t="s">
        <v>44</v>
      </c>
      <c r="O572" s="86"/>
      <c r="P572" s="215">
        <f>O572*H572</f>
        <v>0</v>
      </c>
      <c r="Q572" s="215">
        <v>0.0025999999999999999</v>
      </c>
      <c r="R572" s="215">
        <f>Q572*H572</f>
        <v>0.025999999999999999</v>
      </c>
      <c r="S572" s="215">
        <v>0</v>
      </c>
      <c r="T572" s="216">
        <f>S572*H572</f>
        <v>0</v>
      </c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R572" s="217" t="s">
        <v>141</v>
      </c>
      <c r="AT572" s="217" t="s">
        <v>136</v>
      </c>
      <c r="AU572" s="217" t="s">
        <v>84</v>
      </c>
      <c r="AY572" s="19" t="s">
        <v>134</v>
      </c>
      <c r="BE572" s="218">
        <f>IF(N572="základní",J572,0)</f>
        <v>0</v>
      </c>
      <c r="BF572" s="218">
        <f>IF(N572="snížená",J572,0)</f>
        <v>0</v>
      </c>
      <c r="BG572" s="218">
        <f>IF(N572="zákl. přenesená",J572,0)</f>
        <v>0</v>
      </c>
      <c r="BH572" s="218">
        <f>IF(N572="sníž. přenesená",J572,0)</f>
        <v>0</v>
      </c>
      <c r="BI572" s="218">
        <f>IF(N572="nulová",J572,0)</f>
        <v>0</v>
      </c>
      <c r="BJ572" s="19" t="s">
        <v>81</v>
      </c>
      <c r="BK572" s="218">
        <f>ROUND(I572*H572,2)</f>
        <v>0</v>
      </c>
      <c r="BL572" s="19" t="s">
        <v>141</v>
      </c>
      <c r="BM572" s="217" t="s">
        <v>659</v>
      </c>
    </row>
    <row r="573" s="2" customFormat="1">
      <c r="A573" s="40"/>
      <c r="B573" s="41"/>
      <c r="C573" s="42"/>
      <c r="D573" s="219" t="s">
        <v>143</v>
      </c>
      <c r="E573" s="42"/>
      <c r="F573" s="220" t="s">
        <v>660</v>
      </c>
      <c r="G573" s="42"/>
      <c r="H573" s="42"/>
      <c r="I573" s="221"/>
      <c r="J573" s="42"/>
      <c r="K573" s="42"/>
      <c r="L573" s="46"/>
      <c r="M573" s="222"/>
      <c r="N573" s="223"/>
      <c r="O573" s="86"/>
      <c r="P573" s="86"/>
      <c r="Q573" s="86"/>
      <c r="R573" s="86"/>
      <c r="S573" s="86"/>
      <c r="T573" s="87"/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T573" s="19" t="s">
        <v>143</v>
      </c>
      <c r="AU573" s="19" t="s">
        <v>84</v>
      </c>
    </row>
    <row r="574" s="13" customFormat="1">
      <c r="A574" s="13"/>
      <c r="B574" s="224"/>
      <c r="C574" s="225"/>
      <c r="D574" s="226" t="s">
        <v>145</v>
      </c>
      <c r="E574" s="227" t="s">
        <v>19</v>
      </c>
      <c r="F574" s="228" t="s">
        <v>547</v>
      </c>
      <c r="G574" s="225"/>
      <c r="H574" s="227" t="s">
        <v>19</v>
      </c>
      <c r="I574" s="229"/>
      <c r="J574" s="225"/>
      <c r="K574" s="225"/>
      <c r="L574" s="230"/>
      <c r="M574" s="231"/>
      <c r="N574" s="232"/>
      <c r="O574" s="232"/>
      <c r="P574" s="232"/>
      <c r="Q574" s="232"/>
      <c r="R574" s="232"/>
      <c r="S574" s="232"/>
      <c r="T574" s="23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4" t="s">
        <v>145</v>
      </c>
      <c r="AU574" s="234" t="s">
        <v>84</v>
      </c>
      <c r="AV574" s="13" t="s">
        <v>81</v>
      </c>
      <c r="AW574" s="13" t="s">
        <v>34</v>
      </c>
      <c r="AX574" s="13" t="s">
        <v>73</v>
      </c>
      <c r="AY574" s="234" t="s">
        <v>134</v>
      </c>
    </row>
    <row r="575" s="13" customFormat="1">
      <c r="A575" s="13"/>
      <c r="B575" s="224"/>
      <c r="C575" s="225"/>
      <c r="D575" s="226" t="s">
        <v>145</v>
      </c>
      <c r="E575" s="227" t="s">
        <v>19</v>
      </c>
      <c r="F575" s="228" t="s">
        <v>639</v>
      </c>
      <c r="G575" s="225"/>
      <c r="H575" s="227" t="s">
        <v>19</v>
      </c>
      <c r="I575" s="229"/>
      <c r="J575" s="225"/>
      <c r="K575" s="225"/>
      <c r="L575" s="230"/>
      <c r="M575" s="231"/>
      <c r="N575" s="232"/>
      <c r="O575" s="232"/>
      <c r="P575" s="232"/>
      <c r="Q575" s="232"/>
      <c r="R575" s="232"/>
      <c r="S575" s="232"/>
      <c r="T575" s="23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4" t="s">
        <v>145</v>
      </c>
      <c r="AU575" s="234" t="s">
        <v>84</v>
      </c>
      <c r="AV575" s="13" t="s">
        <v>81</v>
      </c>
      <c r="AW575" s="13" t="s">
        <v>34</v>
      </c>
      <c r="AX575" s="13" t="s">
        <v>73</v>
      </c>
      <c r="AY575" s="234" t="s">
        <v>134</v>
      </c>
    </row>
    <row r="576" s="14" customFormat="1">
      <c r="A576" s="14"/>
      <c r="B576" s="235"/>
      <c r="C576" s="236"/>
      <c r="D576" s="226" t="s">
        <v>145</v>
      </c>
      <c r="E576" s="237" t="s">
        <v>19</v>
      </c>
      <c r="F576" s="238" t="s">
        <v>640</v>
      </c>
      <c r="G576" s="236"/>
      <c r="H576" s="239">
        <v>10</v>
      </c>
      <c r="I576" s="240"/>
      <c r="J576" s="236"/>
      <c r="K576" s="236"/>
      <c r="L576" s="241"/>
      <c r="M576" s="242"/>
      <c r="N576" s="243"/>
      <c r="O576" s="243"/>
      <c r="P576" s="243"/>
      <c r="Q576" s="243"/>
      <c r="R576" s="243"/>
      <c r="S576" s="243"/>
      <c r="T576" s="24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5" t="s">
        <v>145</v>
      </c>
      <c r="AU576" s="245" t="s">
        <v>84</v>
      </c>
      <c r="AV576" s="14" t="s">
        <v>84</v>
      </c>
      <c r="AW576" s="14" t="s">
        <v>34</v>
      </c>
      <c r="AX576" s="14" t="s">
        <v>81</v>
      </c>
      <c r="AY576" s="245" t="s">
        <v>134</v>
      </c>
    </row>
    <row r="577" s="2" customFormat="1" ht="24.15" customHeight="1">
      <c r="A577" s="40"/>
      <c r="B577" s="41"/>
      <c r="C577" s="206" t="s">
        <v>661</v>
      </c>
      <c r="D577" s="206" t="s">
        <v>136</v>
      </c>
      <c r="E577" s="207" t="s">
        <v>662</v>
      </c>
      <c r="F577" s="208" t="s">
        <v>663</v>
      </c>
      <c r="G577" s="209" t="s">
        <v>168</v>
      </c>
      <c r="H577" s="210">
        <v>395</v>
      </c>
      <c r="I577" s="211"/>
      <c r="J577" s="212">
        <f>ROUND(I577*H577,2)</f>
        <v>0</v>
      </c>
      <c r="K577" s="208" t="s">
        <v>140</v>
      </c>
      <c r="L577" s="46"/>
      <c r="M577" s="213" t="s">
        <v>19</v>
      </c>
      <c r="N577" s="214" t="s">
        <v>44</v>
      </c>
      <c r="O577" s="86"/>
      <c r="P577" s="215">
        <f>O577*H577</f>
        <v>0</v>
      </c>
      <c r="Q577" s="215">
        <v>0</v>
      </c>
      <c r="R577" s="215">
        <f>Q577*H577</f>
        <v>0</v>
      </c>
      <c r="S577" s="215">
        <v>0</v>
      </c>
      <c r="T577" s="216">
        <f>S577*H577</f>
        <v>0</v>
      </c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R577" s="217" t="s">
        <v>141</v>
      </c>
      <c r="AT577" s="217" t="s">
        <v>136</v>
      </c>
      <c r="AU577" s="217" t="s">
        <v>84</v>
      </c>
      <c r="AY577" s="19" t="s">
        <v>134</v>
      </c>
      <c r="BE577" s="218">
        <f>IF(N577="základní",J577,0)</f>
        <v>0</v>
      </c>
      <c r="BF577" s="218">
        <f>IF(N577="snížená",J577,0)</f>
        <v>0</v>
      </c>
      <c r="BG577" s="218">
        <f>IF(N577="zákl. přenesená",J577,0)</f>
        <v>0</v>
      </c>
      <c r="BH577" s="218">
        <f>IF(N577="sníž. přenesená",J577,0)</f>
        <v>0</v>
      </c>
      <c r="BI577" s="218">
        <f>IF(N577="nulová",J577,0)</f>
        <v>0</v>
      </c>
      <c r="BJ577" s="19" t="s">
        <v>81</v>
      </c>
      <c r="BK577" s="218">
        <f>ROUND(I577*H577,2)</f>
        <v>0</v>
      </c>
      <c r="BL577" s="19" t="s">
        <v>141</v>
      </c>
      <c r="BM577" s="217" t="s">
        <v>664</v>
      </c>
    </row>
    <row r="578" s="2" customFormat="1">
      <c r="A578" s="40"/>
      <c r="B578" s="41"/>
      <c r="C578" s="42"/>
      <c r="D578" s="219" t="s">
        <v>143</v>
      </c>
      <c r="E578" s="42"/>
      <c r="F578" s="220" t="s">
        <v>665</v>
      </c>
      <c r="G578" s="42"/>
      <c r="H578" s="42"/>
      <c r="I578" s="221"/>
      <c r="J578" s="42"/>
      <c r="K578" s="42"/>
      <c r="L578" s="46"/>
      <c r="M578" s="222"/>
      <c r="N578" s="223"/>
      <c r="O578" s="86"/>
      <c r="P578" s="86"/>
      <c r="Q578" s="86"/>
      <c r="R578" s="86"/>
      <c r="S578" s="86"/>
      <c r="T578" s="87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T578" s="19" t="s">
        <v>143</v>
      </c>
      <c r="AU578" s="19" t="s">
        <v>84</v>
      </c>
    </row>
    <row r="579" s="13" customFormat="1">
      <c r="A579" s="13"/>
      <c r="B579" s="224"/>
      <c r="C579" s="225"/>
      <c r="D579" s="226" t="s">
        <v>145</v>
      </c>
      <c r="E579" s="227" t="s">
        <v>19</v>
      </c>
      <c r="F579" s="228" t="s">
        <v>547</v>
      </c>
      <c r="G579" s="225"/>
      <c r="H579" s="227" t="s">
        <v>19</v>
      </c>
      <c r="I579" s="229"/>
      <c r="J579" s="225"/>
      <c r="K579" s="225"/>
      <c r="L579" s="230"/>
      <c r="M579" s="231"/>
      <c r="N579" s="232"/>
      <c r="O579" s="232"/>
      <c r="P579" s="232"/>
      <c r="Q579" s="232"/>
      <c r="R579" s="232"/>
      <c r="S579" s="232"/>
      <c r="T579" s="23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4" t="s">
        <v>145</v>
      </c>
      <c r="AU579" s="234" t="s">
        <v>84</v>
      </c>
      <c r="AV579" s="13" t="s">
        <v>81</v>
      </c>
      <c r="AW579" s="13" t="s">
        <v>34</v>
      </c>
      <c r="AX579" s="13" t="s">
        <v>73</v>
      </c>
      <c r="AY579" s="234" t="s">
        <v>134</v>
      </c>
    </row>
    <row r="580" s="13" customFormat="1">
      <c r="A580" s="13"/>
      <c r="B580" s="224"/>
      <c r="C580" s="225"/>
      <c r="D580" s="226" t="s">
        <v>145</v>
      </c>
      <c r="E580" s="227" t="s">
        <v>19</v>
      </c>
      <c r="F580" s="228" t="s">
        <v>666</v>
      </c>
      <c r="G580" s="225"/>
      <c r="H580" s="227" t="s">
        <v>19</v>
      </c>
      <c r="I580" s="229"/>
      <c r="J580" s="225"/>
      <c r="K580" s="225"/>
      <c r="L580" s="230"/>
      <c r="M580" s="231"/>
      <c r="N580" s="232"/>
      <c r="O580" s="232"/>
      <c r="P580" s="232"/>
      <c r="Q580" s="232"/>
      <c r="R580" s="232"/>
      <c r="S580" s="232"/>
      <c r="T580" s="23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4" t="s">
        <v>145</v>
      </c>
      <c r="AU580" s="234" t="s">
        <v>84</v>
      </c>
      <c r="AV580" s="13" t="s">
        <v>81</v>
      </c>
      <c r="AW580" s="13" t="s">
        <v>34</v>
      </c>
      <c r="AX580" s="13" t="s">
        <v>73</v>
      </c>
      <c r="AY580" s="234" t="s">
        <v>134</v>
      </c>
    </row>
    <row r="581" s="14" customFormat="1">
      <c r="A581" s="14"/>
      <c r="B581" s="235"/>
      <c r="C581" s="236"/>
      <c r="D581" s="226" t="s">
        <v>145</v>
      </c>
      <c r="E581" s="237" t="s">
        <v>19</v>
      </c>
      <c r="F581" s="238" t="s">
        <v>631</v>
      </c>
      <c r="G581" s="236"/>
      <c r="H581" s="239">
        <v>180</v>
      </c>
      <c r="I581" s="240"/>
      <c r="J581" s="236"/>
      <c r="K581" s="236"/>
      <c r="L581" s="241"/>
      <c r="M581" s="242"/>
      <c r="N581" s="243"/>
      <c r="O581" s="243"/>
      <c r="P581" s="243"/>
      <c r="Q581" s="243"/>
      <c r="R581" s="243"/>
      <c r="S581" s="243"/>
      <c r="T581" s="24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5" t="s">
        <v>145</v>
      </c>
      <c r="AU581" s="245" t="s">
        <v>84</v>
      </c>
      <c r="AV581" s="14" t="s">
        <v>84</v>
      </c>
      <c r="AW581" s="14" t="s">
        <v>34</v>
      </c>
      <c r="AX581" s="14" t="s">
        <v>73</v>
      </c>
      <c r="AY581" s="245" t="s">
        <v>134</v>
      </c>
    </row>
    <row r="582" s="13" customFormat="1">
      <c r="A582" s="13"/>
      <c r="B582" s="224"/>
      <c r="C582" s="225"/>
      <c r="D582" s="226" t="s">
        <v>145</v>
      </c>
      <c r="E582" s="227" t="s">
        <v>19</v>
      </c>
      <c r="F582" s="228" t="s">
        <v>667</v>
      </c>
      <c r="G582" s="225"/>
      <c r="H582" s="227" t="s">
        <v>19</v>
      </c>
      <c r="I582" s="229"/>
      <c r="J582" s="225"/>
      <c r="K582" s="225"/>
      <c r="L582" s="230"/>
      <c r="M582" s="231"/>
      <c r="N582" s="232"/>
      <c r="O582" s="232"/>
      <c r="P582" s="232"/>
      <c r="Q582" s="232"/>
      <c r="R582" s="232"/>
      <c r="S582" s="232"/>
      <c r="T582" s="23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4" t="s">
        <v>145</v>
      </c>
      <c r="AU582" s="234" t="s">
        <v>84</v>
      </c>
      <c r="AV582" s="13" t="s">
        <v>81</v>
      </c>
      <c r="AW582" s="13" t="s">
        <v>34</v>
      </c>
      <c r="AX582" s="13" t="s">
        <v>73</v>
      </c>
      <c r="AY582" s="234" t="s">
        <v>134</v>
      </c>
    </row>
    <row r="583" s="14" customFormat="1">
      <c r="A583" s="14"/>
      <c r="B583" s="235"/>
      <c r="C583" s="236"/>
      <c r="D583" s="226" t="s">
        <v>145</v>
      </c>
      <c r="E583" s="237" t="s">
        <v>19</v>
      </c>
      <c r="F583" s="238" t="s">
        <v>624</v>
      </c>
      <c r="G583" s="236"/>
      <c r="H583" s="239">
        <v>12</v>
      </c>
      <c r="I583" s="240"/>
      <c r="J583" s="236"/>
      <c r="K583" s="236"/>
      <c r="L583" s="241"/>
      <c r="M583" s="242"/>
      <c r="N583" s="243"/>
      <c r="O583" s="243"/>
      <c r="P583" s="243"/>
      <c r="Q583" s="243"/>
      <c r="R583" s="243"/>
      <c r="S583" s="243"/>
      <c r="T583" s="24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5" t="s">
        <v>145</v>
      </c>
      <c r="AU583" s="245" t="s">
        <v>84</v>
      </c>
      <c r="AV583" s="14" t="s">
        <v>84</v>
      </c>
      <c r="AW583" s="14" t="s">
        <v>34</v>
      </c>
      <c r="AX583" s="14" t="s">
        <v>73</v>
      </c>
      <c r="AY583" s="245" t="s">
        <v>134</v>
      </c>
    </row>
    <row r="584" s="13" customFormat="1">
      <c r="A584" s="13"/>
      <c r="B584" s="224"/>
      <c r="C584" s="225"/>
      <c r="D584" s="226" t="s">
        <v>145</v>
      </c>
      <c r="E584" s="227" t="s">
        <v>19</v>
      </c>
      <c r="F584" s="228" t="s">
        <v>668</v>
      </c>
      <c r="G584" s="225"/>
      <c r="H584" s="227" t="s">
        <v>19</v>
      </c>
      <c r="I584" s="229"/>
      <c r="J584" s="225"/>
      <c r="K584" s="225"/>
      <c r="L584" s="230"/>
      <c r="M584" s="231"/>
      <c r="N584" s="232"/>
      <c r="O584" s="232"/>
      <c r="P584" s="232"/>
      <c r="Q584" s="232"/>
      <c r="R584" s="232"/>
      <c r="S584" s="232"/>
      <c r="T584" s="23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4" t="s">
        <v>145</v>
      </c>
      <c r="AU584" s="234" t="s">
        <v>84</v>
      </c>
      <c r="AV584" s="13" t="s">
        <v>81</v>
      </c>
      <c r="AW584" s="13" t="s">
        <v>34</v>
      </c>
      <c r="AX584" s="13" t="s">
        <v>73</v>
      </c>
      <c r="AY584" s="234" t="s">
        <v>134</v>
      </c>
    </row>
    <row r="585" s="14" customFormat="1">
      <c r="A585" s="14"/>
      <c r="B585" s="235"/>
      <c r="C585" s="236"/>
      <c r="D585" s="226" t="s">
        <v>145</v>
      </c>
      <c r="E585" s="237" t="s">
        <v>19</v>
      </c>
      <c r="F585" s="238" t="s">
        <v>633</v>
      </c>
      <c r="G585" s="236"/>
      <c r="H585" s="239">
        <v>23</v>
      </c>
      <c r="I585" s="240"/>
      <c r="J585" s="236"/>
      <c r="K585" s="236"/>
      <c r="L585" s="241"/>
      <c r="M585" s="242"/>
      <c r="N585" s="243"/>
      <c r="O585" s="243"/>
      <c r="P585" s="243"/>
      <c r="Q585" s="243"/>
      <c r="R585" s="243"/>
      <c r="S585" s="243"/>
      <c r="T585" s="24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5" t="s">
        <v>145</v>
      </c>
      <c r="AU585" s="245" t="s">
        <v>84</v>
      </c>
      <c r="AV585" s="14" t="s">
        <v>84</v>
      </c>
      <c r="AW585" s="14" t="s">
        <v>34</v>
      </c>
      <c r="AX585" s="14" t="s">
        <v>73</v>
      </c>
      <c r="AY585" s="245" t="s">
        <v>134</v>
      </c>
    </row>
    <row r="586" s="13" customFormat="1">
      <c r="A586" s="13"/>
      <c r="B586" s="224"/>
      <c r="C586" s="225"/>
      <c r="D586" s="226" t="s">
        <v>145</v>
      </c>
      <c r="E586" s="227" t="s">
        <v>19</v>
      </c>
      <c r="F586" s="228" t="s">
        <v>615</v>
      </c>
      <c r="G586" s="225"/>
      <c r="H586" s="227" t="s">
        <v>19</v>
      </c>
      <c r="I586" s="229"/>
      <c r="J586" s="225"/>
      <c r="K586" s="225"/>
      <c r="L586" s="230"/>
      <c r="M586" s="231"/>
      <c r="N586" s="232"/>
      <c r="O586" s="232"/>
      <c r="P586" s="232"/>
      <c r="Q586" s="232"/>
      <c r="R586" s="232"/>
      <c r="S586" s="232"/>
      <c r="T586" s="23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4" t="s">
        <v>145</v>
      </c>
      <c r="AU586" s="234" t="s">
        <v>84</v>
      </c>
      <c r="AV586" s="13" t="s">
        <v>81</v>
      </c>
      <c r="AW586" s="13" t="s">
        <v>34</v>
      </c>
      <c r="AX586" s="13" t="s">
        <v>73</v>
      </c>
      <c r="AY586" s="234" t="s">
        <v>134</v>
      </c>
    </row>
    <row r="587" s="14" customFormat="1">
      <c r="A587" s="14"/>
      <c r="B587" s="235"/>
      <c r="C587" s="236"/>
      <c r="D587" s="226" t="s">
        <v>145</v>
      </c>
      <c r="E587" s="237" t="s">
        <v>19</v>
      </c>
      <c r="F587" s="238" t="s">
        <v>616</v>
      </c>
      <c r="G587" s="236"/>
      <c r="H587" s="239">
        <v>180</v>
      </c>
      <c r="I587" s="240"/>
      <c r="J587" s="236"/>
      <c r="K587" s="236"/>
      <c r="L587" s="241"/>
      <c r="M587" s="242"/>
      <c r="N587" s="243"/>
      <c r="O587" s="243"/>
      <c r="P587" s="243"/>
      <c r="Q587" s="243"/>
      <c r="R587" s="243"/>
      <c r="S587" s="243"/>
      <c r="T587" s="24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5" t="s">
        <v>145</v>
      </c>
      <c r="AU587" s="245" t="s">
        <v>84</v>
      </c>
      <c r="AV587" s="14" t="s">
        <v>84</v>
      </c>
      <c r="AW587" s="14" t="s">
        <v>34</v>
      </c>
      <c r="AX587" s="14" t="s">
        <v>73</v>
      </c>
      <c r="AY587" s="245" t="s">
        <v>134</v>
      </c>
    </row>
    <row r="588" s="15" customFormat="1">
      <c r="A588" s="15"/>
      <c r="B588" s="246"/>
      <c r="C588" s="247"/>
      <c r="D588" s="226" t="s">
        <v>145</v>
      </c>
      <c r="E588" s="248" t="s">
        <v>19</v>
      </c>
      <c r="F588" s="249" t="s">
        <v>153</v>
      </c>
      <c r="G588" s="247"/>
      <c r="H588" s="250">
        <v>395</v>
      </c>
      <c r="I588" s="251"/>
      <c r="J588" s="247"/>
      <c r="K588" s="247"/>
      <c r="L588" s="252"/>
      <c r="M588" s="253"/>
      <c r="N588" s="254"/>
      <c r="O588" s="254"/>
      <c r="P588" s="254"/>
      <c r="Q588" s="254"/>
      <c r="R588" s="254"/>
      <c r="S588" s="254"/>
      <c r="T588" s="255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56" t="s">
        <v>145</v>
      </c>
      <c r="AU588" s="256" t="s">
        <v>84</v>
      </c>
      <c r="AV588" s="15" t="s">
        <v>141</v>
      </c>
      <c r="AW588" s="15" t="s">
        <v>34</v>
      </c>
      <c r="AX588" s="15" t="s">
        <v>81</v>
      </c>
      <c r="AY588" s="256" t="s">
        <v>134</v>
      </c>
    </row>
    <row r="589" s="2" customFormat="1" ht="24.15" customHeight="1">
      <c r="A589" s="40"/>
      <c r="B589" s="41"/>
      <c r="C589" s="206" t="s">
        <v>669</v>
      </c>
      <c r="D589" s="206" t="s">
        <v>136</v>
      </c>
      <c r="E589" s="207" t="s">
        <v>670</v>
      </c>
      <c r="F589" s="208" t="s">
        <v>671</v>
      </c>
      <c r="G589" s="209" t="s">
        <v>139</v>
      </c>
      <c r="H589" s="210">
        <v>10</v>
      </c>
      <c r="I589" s="211"/>
      <c r="J589" s="212">
        <f>ROUND(I589*H589,2)</f>
        <v>0</v>
      </c>
      <c r="K589" s="208" t="s">
        <v>140</v>
      </c>
      <c r="L589" s="46"/>
      <c r="M589" s="213" t="s">
        <v>19</v>
      </c>
      <c r="N589" s="214" t="s">
        <v>44</v>
      </c>
      <c r="O589" s="86"/>
      <c r="P589" s="215">
        <f>O589*H589</f>
        <v>0</v>
      </c>
      <c r="Q589" s="215">
        <v>1.0000000000000001E-05</v>
      </c>
      <c r="R589" s="215">
        <f>Q589*H589</f>
        <v>0.00010000000000000001</v>
      </c>
      <c r="S589" s="215">
        <v>0</v>
      </c>
      <c r="T589" s="216">
        <f>S589*H589</f>
        <v>0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17" t="s">
        <v>141</v>
      </c>
      <c r="AT589" s="217" t="s">
        <v>136</v>
      </c>
      <c r="AU589" s="217" t="s">
        <v>84</v>
      </c>
      <c r="AY589" s="19" t="s">
        <v>134</v>
      </c>
      <c r="BE589" s="218">
        <f>IF(N589="základní",J589,0)</f>
        <v>0</v>
      </c>
      <c r="BF589" s="218">
        <f>IF(N589="snížená",J589,0)</f>
        <v>0</v>
      </c>
      <c r="BG589" s="218">
        <f>IF(N589="zákl. přenesená",J589,0)</f>
        <v>0</v>
      </c>
      <c r="BH589" s="218">
        <f>IF(N589="sníž. přenesená",J589,0)</f>
        <v>0</v>
      </c>
      <c r="BI589" s="218">
        <f>IF(N589="nulová",J589,0)</f>
        <v>0</v>
      </c>
      <c r="BJ589" s="19" t="s">
        <v>81</v>
      </c>
      <c r="BK589" s="218">
        <f>ROUND(I589*H589,2)</f>
        <v>0</v>
      </c>
      <c r="BL589" s="19" t="s">
        <v>141</v>
      </c>
      <c r="BM589" s="217" t="s">
        <v>672</v>
      </c>
    </row>
    <row r="590" s="2" customFormat="1">
      <c r="A590" s="40"/>
      <c r="B590" s="41"/>
      <c r="C590" s="42"/>
      <c r="D590" s="219" t="s">
        <v>143</v>
      </c>
      <c r="E590" s="42"/>
      <c r="F590" s="220" t="s">
        <v>673</v>
      </c>
      <c r="G590" s="42"/>
      <c r="H590" s="42"/>
      <c r="I590" s="221"/>
      <c r="J590" s="42"/>
      <c r="K590" s="42"/>
      <c r="L590" s="46"/>
      <c r="M590" s="222"/>
      <c r="N590" s="223"/>
      <c r="O590" s="86"/>
      <c r="P590" s="86"/>
      <c r="Q590" s="86"/>
      <c r="R590" s="86"/>
      <c r="S590" s="86"/>
      <c r="T590" s="87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T590" s="19" t="s">
        <v>143</v>
      </c>
      <c r="AU590" s="19" t="s">
        <v>84</v>
      </c>
    </row>
    <row r="591" s="2" customFormat="1" ht="37.8" customHeight="1">
      <c r="A591" s="40"/>
      <c r="B591" s="41"/>
      <c r="C591" s="206" t="s">
        <v>674</v>
      </c>
      <c r="D591" s="206" t="s">
        <v>136</v>
      </c>
      <c r="E591" s="207" t="s">
        <v>675</v>
      </c>
      <c r="F591" s="208" t="s">
        <v>676</v>
      </c>
      <c r="G591" s="209" t="s">
        <v>168</v>
      </c>
      <c r="H591" s="210">
        <v>2399</v>
      </c>
      <c r="I591" s="211"/>
      <c r="J591" s="212">
        <f>ROUND(I591*H591,2)</f>
        <v>0</v>
      </c>
      <c r="K591" s="208" t="s">
        <v>140</v>
      </c>
      <c r="L591" s="46"/>
      <c r="M591" s="213" t="s">
        <v>19</v>
      </c>
      <c r="N591" s="214" t="s">
        <v>44</v>
      </c>
      <c r="O591" s="86"/>
      <c r="P591" s="215">
        <f>O591*H591</f>
        <v>0</v>
      </c>
      <c r="Q591" s="215">
        <v>0.089779999999999999</v>
      </c>
      <c r="R591" s="215">
        <f>Q591*H591</f>
        <v>215.38221999999999</v>
      </c>
      <c r="S591" s="215">
        <v>0</v>
      </c>
      <c r="T591" s="216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17" t="s">
        <v>141</v>
      </c>
      <c r="AT591" s="217" t="s">
        <v>136</v>
      </c>
      <c r="AU591" s="217" t="s">
        <v>84</v>
      </c>
      <c r="AY591" s="19" t="s">
        <v>134</v>
      </c>
      <c r="BE591" s="218">
        <f>IF(N591="základní",J591,0)</f>
        <v>0</v>
      </c>
      <c r="BF591" s="218">
        <f>IF(N591="snížená",J591,0)</f>
        <v>0</v>
      </c>
      <c r="BG591" s="218">
        <f>IF(N591="zákl. přenesená",J591,0)</f>
        <v>0</v>
      </c>
      <c r="BH591" s="218">
        <f>IF(N591="sníž. přenesená",J591,0)</f>
        <v>0</v>
      </c>
      <c r="BI591" s="218">
        <f>IF(N591="nulová",J591,0)</f>
        <v>0</v>
      </c>
      <c r="BJ591" s="19" t="s">
        <v>81</v>
      </c>
      <c r="BK591" s="218">
        <f>ROUND(I591*H591,2)</f>
        <v>0</v>
      </c>
      <c r="BL591" s="19" t="s">
        <v>141</v>
      </c>
      <c r="BM591" s="217" t="s">
        <v>677</v>
      </c>
    </row>
    <row r="592" s="2" customFormat="1">
      <c r="A592" s="40"/>
      <c r="B592" s="41"/>
      <c r="C592" s="42"/>
      <c r="D592" s="219" t="s">
        <v>143</v>
      </c>
      <c r="E592" s="42"/>
      <c r="F592" s="220" t="s">
        <v>678</v>
      </c>
      <c r="G592" s="42"/>
      <c r="H592" s="42"/>
      <c r="I592" s="221"/>
      <c r="J592" s="42"/>
      <c r="K592" s="42"/>
      <c r="L592" s="46"/>
      <c r="M592" s="222"/>
      <c r="N592" s="223"/>
      <c r="O592" s="86"/>
      <c r="P592" s="86"/>
      <c r="Q592" s="86"/>
      <c r="R592" s="86"/>
      <c r="S592" s="86"/>
      <c r="T592" s="87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T592" s="19" t="s">
        <v>143</v>
      </c>
      <c r="AU592" s="19" t="s">
        <v>84</v>
      </c>
    </row>
    <row r="593" s="13" customFormat="1">
      <c r="A593" s="13"/>
      <c r="B593" s="224"/>
      <c r="C593" s="225"/>
      <c r="D593" s="226" t="s">
        <v>145</v>
      </c>
      <c r="E593" s="227" t="s">
        <v>19</v>
      </c>
      <c r="F593" s="228" t="s">
        <v>679</v>
      </c>
      <c r="G593" s="225"/>
      <c r="H593" s="227" t="s">
        <v>19</v>
      </c>
      <c r="I593" s="229"/>
      <c r="J593" s="225"/>
      <c r="K593" s="225"/>
      <c r="L593" s="230"/>
      <c r="M593" s="231"/>
      <c r="N593" s="232"/>
      <c r="O593" s="232"/>
      <c r="P593" s="232"/>
      <c r="Q593" s="232"/>
      <c r="R593" s="232"/>
      <c r="S593" s="232"/>
      <c r="T593" s="23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4" t="s">
        <v>145</v>
      </c>
      <c r="AU593" s="234" t="s">
        <v>84</v>
      </c>
      <c r="AV593" s="13" t="s">
        <v>81</v>
      </c>
      <c r="AW593" s="13" t="s">
        <v>34</v>
      </c>
      <c r="AX593" s="13" t="s">
        <v>73</v>
      </c>
      <c r="AY593" s="234" t="s">
        <v>134</v>
      </c>
    </row>
    <row r="594" s="13" customFormat="1">
      <c r="A594" s="13"/>
      <c r="B594" s="224"/>
      <c r="C594" s="225"/>
      <c r="D594" s="226" t="s">
        <v>145</v>
      </c>
      <c r="E594" s="227" t="s">
        <v>19</v>
      </c>
      <c r="F594" s="228" t="s">
        <v>146</v>
      </c>
      <c r="G594" s="225"/>
      <c r="H594" s="227" t="s">
        <v>19</v>
      </c>
      <c r="I594" s="229"/>
      <c r="J594" s="225"/>
      <c r="K594" s="225"/>
      <c r="L594" s="230"/>
      <c r="M594" s="231"/>
      <c r="N594" s="232"/>
      <c r="O594" s="232"/>
      <c r="P594" s="232"/>
      <c r="Q594" s="232"/>
      <c r="R594" s="232"/>
      <c r="S594" s="232"/>
      <c r="T594" s="23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4" t="s">
        <v>145</v>
      </c>
      <c r="AU594" s="234" t="s">
        <v>84</v>
      </c>
      <c r="AV594" s="13" t="s">
        <v>81</v>
      </c>
      <c r="AW594" s="13" t="s">
        <v>34</v>
      </c>
      <c r="AX594" s="13" t="s">
        <v>73</v>
      </c>
      <c r="AY594" s="234" t="s">
        <v>134</v>
      </c>
    </row>
    <row r="595" s="13" customFormat="1">
      <c r="A595" s="13"/>
      <c r="B595" s="224"/>
      <c r="C595" s="225"/>
      <c r="D595" s="226" t="s">
        <v>145</v>
      </c>
      <c r="E595" s="227" t="s">
        <v>19</v>
      </c>
      <c r="F595" s="228" t="s">
        <v>147</v>
      </c>
      <c r="G595" s="225"/>
      <c r="H595" s="227" t="s">
        <v>19</v>
      </c>
      <c r="I595" s="229"/>
      <c r="J595" s="225"/>
      <c r="K595" s="225"/>
      <c r="L595" s="230"/>
      <c r="M595" s="231"/>
      <c r="N595" s="232"/>
      <c r="O595" s="232"/>
      <c r="P595" s="232"/>
      <c r="Q595" s="232"/>
      <c r="R595" s="232"/>
      <c r="S595" s="232"/>
      <c r="T595" s="23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4" t="s">
        <v>145</v>
      </c>
      <c r="AU595" s="234" t="s">
        <v>84</v>
      </c>
      <c r="AV595" s="13" t="s">
        <v>81</v>
      </c>
      <c r="AW595" s="13" t="s">
        <v>34</v>
      </c>
      <c r="AX595" s="13" t="s">
        <v>73</v>
      </c>
      <c r="AY595" s="234" t="s">
        <v>134</v>
      </c>
    </row>
    <row r="596" s="14" customFormat="1">
      <c r="A596" s="14"/>
      <c r="B596" s="235"/>
      <c r="C596" s="236"/>
      <c r="D596" s="226" t="s">
        <v>145</v>
      </c>
      <c r="E596" s="237" t="s">
        <v>19</v>
      </c>
      <c r="F596" s="238" t="s">
        <v>680</v>
      </c>
      <c r="G596" s="236"/>
      <c r="H596" s="239">
        <v>950.5</v>
      </c>
      <c r="I596" s="240"/>
      <c r="J596" s="236"/>
      <c r="K596" s="236"/>
      <c r="L596" s="241"/>
      <c r="M596" s="242"/>
      <c r="N596" s="243"/>
      <c r="O596" s="243"/>
      <c r="P596" s="243"/>
      <c r="Q596" s="243"/>
      <c r="R596" s="243"/>
      <c r="S596" s="243"/>
      <c r="T596" s="244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5" t="s">
        <v>145</v>
      </c>
      <c r="AU596" s="245" t="s">
        <v>84</v>
      </c>
      <c r="AV596" s="14" t="s">
        <v>84</v>
      </c>
      <c r="AW596" s="14" t="s">
        <v>34</v>
      </c>
      <c r="AX596" s="14" t="s">
        <v>73</v>
      </c>
      <c r="AY596" s="245" t="s">
        <v>134</v>
      </c>
    </row>
    <row r="597" s="14" customFormat="1">
      <c r="A597" s="14"/>
      <c r="B597" s="235"/>
      <c r="C597" s="236"/>
      <c r="D597" s="226" t="s">
        <v>145</v>
      </c>
      <c r="E597" s="237" t="s">
        <v>19</v>
      </c>
      <c r="F597" s="238" t="s">
        <v>681</v>
      </c>
      <c r="G597" s="236"/>
      <c r="H597" s="239">
        <v>990.5</v>
      </c>
      <c r="I597" s="240"/>
      <c r="J597" s="236"/>
      <c r="K597" s="236"/>
      <c r="L597" s="241"/>
      <c r="M597" s="242"/>
      <c r="N597" s="243"/>
      <c r="O597" s="243"/>
      <c r="P597" s="243"/>
      <c r="Q597" s="243"/>
      <c r="R597" s="243"/>
      <c r="S597" s="243"/>
      <c r="T597" s="24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5" t="s">
        <v>145</v>
      </c>
      <c r="AU597" s="245" t="s">
        <v>84</v>
      </c>
      <c r="AV597" s="14" t="s">
        <v>84</v>
      </c>
      <c r="AW597" s="14" t="s">
        <v>34</v>
      </c>
      <c r="AX597" s="14" t="s">
        <v>73</v>
      </c>
      <c r="AY597" s="245" t="s">
        <v>134</v>
      </c>
    </row>
    <row r="598" s="13" customFormat="1">
      <c r="A598" s="13"/>
      <c r="B598" s="224"/>
      <c r="C598" s="225"/>
      <c r="D598" s="226" t="s">
        <v>145</v>
      </c>
      <c r="E598" s="227" t="s">
        <v>19</v>
      </c>
      <c r="F598" s="228" t="s">
        <v>149</v>
      </c>
      <c r="G598" s="225"/>
      <c r="H598" s="227" t="s">
        <v>19</v>
      </c>
      <c r="I598" s="229"/>
      <c r="J598" s="225"/>
      <c r="K598" s="225"/>
      <c r="L598" s="230"/>
      <c r="M598" s="231"/>
      <c r="N598" s="232"/>
      <c r="O598" s="232"/>
      <c r="P598" s="232"/>
      <c r="Q598" s="232"/>
      <c r="R598" s="232"/>
      <c r="S598" s="232"/>
      <c r="T598" s="23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4" t="s">
        <v>145</v>
      </c>
      <c r="AU598" s="234" t="s">
        <v>84</v>
      </c>
      <c r="AV598" s="13" t="s">
        <v>81</v>
      </c>
      <c r="AW598" s="13" t="s">
        <v>34</v>
      </c>
      <c r="AX598" s="13" t="s">
        <v>73</v>
      </c>
      <c r="AY598" s="234" t="s">
        <v>134</v>
      </c>
    </row>
    <row r="599" s="14" customFormat="1">
      <c r="A599" s="14"/>
      <c r="B599" s="235"/>
      <c r="C599" s="236"/>
      <c r="D599" s="226" t="s">
        <v>145</v>
      </c>
      <c r="E599" s="237" t="s">
        <v>19</v>
      </c>
      <c r="F599" s="238" t="s">
        <v>682</v>
      </c>
      <c r="G599" s="236"/>
      <c r="H599" s="239">
        <v>91</v>
      </c>
      <c r="I599" s="240"/>
      <c r="J599" s="236"/>
      <c r="K599" s="236"/>
      <c r="L599" s="241"/>
      <c r="M599" s="242"/>
      <c r="N599" s="243"/>
      <c r="O599" s="243"/>
      <c r="P599" s="243"/>
      <c r="Q599" s="243"/>
      <c r="R599" s="243"/>
      <c r="S599" s="243"/>
      <c r="T599" s="244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5" t="s">
        <v>145</v>
      </c>
      <c r="AU599" s="245" t="s">
        <v>84</v>
      </c>
      <c r="AV599" s="14" t="s">
        <v>84</v>
      </c>
      <c r="AW599" s="14" t="s">
        <v>34</v>
      </c>
      <c r="AX599" s="14" t="s">
        <v>73</v>
      </c>
      <c r="AY599" s="245" t="s">
        <v>134</v>
      </c>
    </row>
    <row r="600" s="14" customFormat="1">
      <c r="A600" s="14"/>
      <c r="B600" s="235"/>
      <c r="C600" s="236"/>
      <c r="D600" s="226" t="s">
        <v>145</v>
      </c>
      <c r="E600" s="237" t="s">
        <v>19</v>
      </c>
      <c r="F600" s="238" t="s">
        <v>683</v>
      </c>
      <c r="G600" s="236"/>
      <c r="H600" s="239">
        <v>94</v>
      </c>
      <c r="I600" s="240"/>
      <c r="J600" s="236"/>
      <c r="K600" s="236"/>
      <c r="L600" s="241"/>
      <c r="M600" s="242"/>
      <c r="N600" s="243"/>
      <c r="O600" s="243"/>
      <c r="P600" s="243"/>
      <c r="Q600" s="243"/>
      <c r="R600" s="243"/>
      <c r="S600" s="243"/>
      <c r="T600" s="24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5" t="s">
        <v>145</v>
      </c>
      <c r="AU600" s="245" t="s">
        <v>84</v>
      </c>
      <c r="AV600" s="14" t="s">
        <v>84</v>
      </c>
      <c r="AW600" s="14" t="s">
        <v>34</v>
      </c>
      <c r="AX600" s="14" t="s">
        <v>73</v>
      </c>
      <c r="AY600" s="245" t="s">
        <v>134</v>
      </c>
    </row>
    <row r="601" s="13" customFormat="1">
      <c r="A601" s="13"/>
      <c r="B601" s="224"/>
      <c r="C601" s="225"/>
      <c r="D601" s="226" t="s">
        <v>145</v>
      </c>
      <c r="E601" s="227" t="s">
        <v>19</v>
      </c>
      <c r="F601" s="228" t="s">
        <v>151</v>
      </c>
      <c r="G601" s="225"/>
      <c r="H601" s="227" t="s">
        <v>19</v>
      </c>
      <c r="I601" s="229"/>
      <c r="J601" s="225"/>
      <c r="K601" s="225"/>
      <c r="L601" s="230"/>
      <c r="M601" s="231"/>
      <c r="N601" s="232"/>
      <c r="O601" s="232"/>
      <c r="P601" s="232"/>
      <c r="Q601" s="232"/>
      <c r="R601" s="232"/>
      <c r="S601" s="232"/>
      <c r="T601" s="23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4" t="s">
        <v>145</v>
      </c>
      <c r="AU601" s="234" t="s">
        <v>84</v>
      </c>
      <c r="AV601" s="13" t="s">
        <v>81</v>
      </c>
      <c r="AW601" s="13" t="s">
        <v>34</v>
      </c>
      <c r="AX601" s="13" t="s">
        <v>73</v>
      </c>
      <c r="AY601" s="234" t="s">
        <v>134</v>
      </c>
    </row>
    <row r="602" s="13" customFormat="1">
      <c r="A602" s="13"/>
      <c r="B602" s="224"/>
      <c r="C602" s="225"/>
      <c r="D602" s="226" t="s">
        <v>145</v>
      </c>
      <c r="E602" s="227" t="s">
        <v>19</v>
      </c>
      <c r="F602" s="228" t="s">
        <v>147</v>
      </c>
      <c r="G602" s="225"/>
      <c r="H602" s="227" t="s">
        <v>19</v>
      </c>
      <c r="I602" s="229"/>
      <c r="J602" s="225"/>
      <c r="K602" s="225"/>
      <c r="L602" s="230"/>
      <c r="M602" s="231"/>
      <c r="N602" s="232"/>
      <c r="O602" s="232"/>
      <c r="P602" s="232"/>
      <c r="Q602" s="232"/>
      <c r="R602" s="232"/>
      <c r="S602" s="232"/>
      <c r="T602" s="23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4" t="s">
        <v>145</v>
      </c>
      <c r="AU602" s="234" t="s">
        <v>84</v>
      </c>
      <c r="AV602" s="13" t="s">
        <v>81</v>
      </c>
      <c r="AW602" s="13" t="s">
        <v>34</v>
      </c>
      <c r="AX602" s="13" t="s">
        <v>73</v>
      </c>
      <c r="AY602" s="234" t="s">
        <v>134</v>
      </c>
    </row>
    <row r="603" s="14" customFormat="1">
      <c r="A603" s="14"/>
      <c r="B603" s="235"/>
      <c r="C603" s="236"/>
      <c r="D603" s="226" t="s">
        <v>145</v>
      </c>
      <c r="E603" s="237" t="s">
        <v>19</v>
      </c>
      <c r="F603" s="238" t="s">
        <v>684</v>
      </c>
      <c r="G603" s="236"/>
      <c r="H603" s="239">
        <v>208.5</v>
      </c>
      <c r="I603" s="240"/>
      <c r="J603" s="236"/>
      <c r="K603" s="236"/>
      <c r="L603" s="241"/>
      <c r="M603" s="242"/>
      <c r="N603" s="243"/>
      <c r="O603" s="243"/>
      <c r="P603" s="243"/>
      <c r="Q603" s="243"/>
      <c r="R603" s="243"/>
      <c r="S603" s="243"/>
      <c r="T603" s="24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5" t="s">
        <v>145</v>
      </c>
      <c r="AU603" s="245" t="s">
        <v>84</v>
      </c>
      <c r="AV603" s="14" t="s">
        <v>84</v>
      </c>
      <c r="AW603" s="14" t="s">
        <v>34</v>
      </c>
      <c r="AX603" s="14" t="s">
        <v>73</v>
      </c>
      <c r="AY603" s="245" t="s">
        <v>134</v>
      </c>
    </row>
    <row r="604" s="13" customFormat="1">
      <c r="A604" s="13"/>
      <c r="B604" s="224"/>
      <c r="C604" s="225"/>
      <c r="D604" s="226" t="s">
        <v>145</v>
      </c>
      <c r="E604" s="227" t="s">
        <v>19</v>
      </c>
      <c r="F604" s="228" t="s">
        <v>685</v>
      </c>
      <c r="G604" s="225"/>
      <c r="H604" s="227" t="s">
        <v>19</v>
      </c>
      <c r="I604" s="229"/>
      <c r="J604" s="225"/>
      <c r="K604" s="225"/>
      <c r="L604" s="230"/>
      <c r="M604" s="231"/>
      <c r="N604" s="232"/>
      <c r="O604" s="232"/>
      <c r="P604" s="232"/>
      <c r="Q604" s="232"/>
      <c r="R604" s="232"/>
      <c r="S604" s="232"/>
      <c r="T604" s="23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4" t="s">
        <v>145</v>
      </c>
      <c r="AU604" s="234" t="s">
        <v>84</v>
      </c>
      <c r="AV604" s="13" t="s">
        <v>81</v>
      </c>
      <c r="AW604" s="13" t="s">
        <v>34</v>
      </c>
      <c r="AX604" s="13" t="s">
        <v>73</v>
      </c>
      <c r="AY604" s="234" t="s">
        <v>134</v>
      </c>
    </row>
    <row r="605" s="14" customFormat="1">
      <c r="A605" s="14"/>
      <c r="B605" s="235"/>
      <c r="C605" s="236"/>
      <c r="D605" s="226" t="s">
        <v>145</v>
      </c>
      <c r="E605" s="237" t="s">
        <v>19</v>
      </c>
      <c r="F605" s="238" t="s">
        <v>686</v>
      </c>
      <c r="G605" s="236"/>
      <c r="H605" s="239">
        <v>61.5</v>
      </c>
      <c r="I605" s="240"/>
      <c r="J605" s="236"/>
      <c r="K605" s="236"/>
      <c r="L605" s="241"/>
      <c r="M605" s="242"/>
      <c r="N605" s="243"/>
      <c r="O605" s="243"/>
      <c r="P605" s="243"/>
      <c r="Q605" s="243"/>
      <c r="R605" s="243"/>
      <c r="S605" s="243"/>
      <c r="T605" s="244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5" t="s">
        <v>145</v>
      </c>
      <c r="AU605" s="245" t="s">
        <v>84</v>
      </c>
      <c r="AV605" s="14" t="s">
        <v>84</v>
      </c>
      <c r="AW605" s="14" t="s">
        <v>34</v>
      </c>
      <c r="AX605" s="14" t="s">
        <v>73</v>
      </c>
      <c r="AY605" s="245" t="s">
        <v>134</v>
      </c>
    </row>
    <row r="606" s="14" customFormat="1">
      <c r="A606" s="14"/>
      <c r="B606" s="235"/>
      <c r="C606" s="236"/>
      <c r="D606" s="226" t="s">
        <v>145</v>
      </c>
      <c r="E606" s="237" t="s">
        <v>19</v>
      </c>
      <c r="F606" s="238" t="s">
        <v>687</v>
      </c>
      <c r="G606" s="236"/>
      <c r="H606" s="239">
        <v>3</v>
      </c>
      <c r="I606" s="240"/>
      <c r="J606" s="236"/>
      <c r="K606" s="236"/>
      <c r="L606" s="241"/>
      <c r="M606" s="242"/>
      <c r="N606" s="243"/>
      <c r="O606" s="243"/>
      <c r="P606" s="243"/>
      <c r="Q606" s="243"/>
      <c r="R606" s="243"/>
      <c r="S606" s="243"/>
      <c r="T606" s="24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5" t="s">
        <v>145</v>
      </c>
      <c r="AU606" s="245" t="s">
        <v>84</v>
      </c>
      <c r="AV606" s="14" t="s">
        <v>84</v>
      </c>
      <c r="AW606" s="14" t="s">
        <v>34</v>
      </c>
      <c r="AX606" s="14" t="s">
        <v>73</v>
      </c>
      <c r="AY606" s="245" t="s">
        <v>134</v>
      </c>
    </row>
    <row r="607" s="15" customFormat="1">
      <c r="A607" s="15"/>
      <c r="B607" s="246"/>
      <c r="C607" s="247"/>
      <c r="D607" s="226" t="s">
        <v>145</v>
      </c>
      <c r="E607" s="248" t="s">
        <v>19</v>
      </c>
      <c r="F607" s="249" t="s">
        <v>153</v>
      </c>
      <c r="G607" s="247"/>
      <c r="H607" s="250">
        <v>2399</v>
      </c>
      <c r="I607" s="251"/>
      <c r="J607" s="247"/>
      <c r="K607" s="247"/>
      <c r="L607" s="252"/>
      <c r="M607" s="253"/>
      <c r="N607" s="254"/>
      <c r="O607" s="254"/>
      <c r="P607" s="254"/>
      <c r="Q607" s="254"/>
      <c r="R607" s="254"/>
      <c r="S607" s="254"/>
      <c r="T607" s="255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56" t="s">
        <v>145</v>
      </c>
      <c r="AU607" s="256" t="s">
        <v>84</v>
      </c>
      <c r="AV607" s="15" t="s">
        <v>141</v>
      </c>
      <c r="AW607" s="15" t="s">
        <v>34</v>
      </c>
      <c r="AX607" s="15" t="s">
        <v>81</v>
      </c>
      <c r="AY607" s="256" t="s">
        <v>134</v>
      </c>
    </row>
    <row r="608" s="2" customFormat="1" ht="16.5" customHeight="1">
      <c r="A608" s="40"/>
      <c r="B608" s="41"/>
      <c r="C608" s="257" t="s">
        <v>688</v>
      </c>
      <c r="D608" s="257" t="s">
        <v>263</v>
      </c>
      <c r="E608" s="258" t="s">
        <v>689</v>
      </c>
      <c r="F608" s="259" t="s">
        <v>690</v>
      </c>
      <c r="G608" s="260" t="s">
        <v>139</v>
      </c>
      <c r="H608" s="261">
        <v>244.69800000000001</v>
      </c>
      <c r="I608" s="262"/>
      <c r="J608" s="263">
        <f>ROUND(I608*H608,2)</f>
        <v>0</v>
      </c>
      <c r="K608" s="259" t="s">
        <v>140</v>
      </c>
      <c r="L608" s="264"/>
      <c r="M608" s="265" t="s">
        <v>19</v>
      </c>
      <c r="N608" s="266" t="s">
        <v>44</v>
      </c>
      <c r="O608" s="86"/>
      <c r="P608" s="215">
        <f>O608*H608</f>
        <v>0</v>
      </c>
      <c r="Q608" s="215">
        <v>0.222</v>
      </c>
      <c r="R608" s="215">
        <f>Q608*H608</f>
        <v>54.322956000000005</v>
      </c>
      <c r="S608" s="215">
        <v>0</v>
      </c>
      <c r="T608" s="216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17" t="s">
        <v>200</v>
      </c>
      <c r="AT608" s="217" t="s">
        <v>263</v>
      </c>
      <c r="AU608" s="217" t="s">
        <v>84</v>
      </c>
      <c r="AY608" s="19" t="s">
        <v>134</v>
      </c>
      <c r="BE608" s="218">
        <f>IF(N608="základní",J608,0)</f>
        <v>0</v>
      </c>
      <c r="BF608" s="218">
        <f>IF(N608="snížená",J608,0)</f>
        <v>0</v>
      </c>
      <c r="BG608" s="218">
        <f>IF(N608="zákl. přenesená",J608,0)</f>
        <v>0</v>
      </c>
      <c r="BH608" s="218">
        <f>IF(N608="sníž. přenesená",J608,0)</f>
        <v>0</v>
      </c>
      <c r="BI608" s="218">
        <f>IF(N608="nulová",J608,0)</f>
        <v>0</v>
      </c>
      <c r="BJ608" s="19" t="s">
        <v>81</v>
      </c>
      <c r="BK608" s="218">
        <f>ROUND(I608*H608,2)</f>
        <v>0</v>
      </c>
      <c r="BL608" s="19" t="s">
        <v>141</v>
      </c>
      <c r="BM608" s="217" t="s">
        <v>691</v>
      </c>
    </row>
    <row r="609" s="14" customFormat="1">
      <c r="A609" s="14"/>
      <c r="B609" s="235"/>
      <c r="C609" s="236"/>
      <c r="D609" s="226" t="s">
        <v>145</v>
      </c>
      <c r="E609" s="236"/>
      <c r="F609" s="238" t="s">
        <v>692</v>
      </c>
      <c r="G609" s="236"/>
      <c r="H609" s="239">
        <v>244.69800000000001</v>
      </c>
      <c r="I609" s="240"/>
      <c r="J609" s="236"/>
      <c r="K609" s="236"/>
      <c r="L609" s="241"/>
      <c r="M609" s="242"/>
      <c r="N609" s="243"/>
      <c r="O609" s="243"/>
      <c r="P609" s="243"/>
      <c r="Q609" s="243"/>
      <c r="R609" s="243"/>
      <c r="S609" s="243"/>
      <c r="T609" s="24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5" t="s">
        <v>145</v>
      </c>
      <c r="AU609" s="245" t="s">
        <v>84</v>
      </c>
      <c r="AV609" s="14" t="s">
        <v>84</v>
      </c>
      <c r="AW609" s="14" t="s">
        <v>4</v>
      </c>
      <c r="AX609" s="14" t="s">
        <v>81</v>
      </c>
      <c r="AY609" s="245" t="s">
        <v>134</v>
      </c>
    </row>
    <row r="610" s="2" customFormat="1" ht="24.15" customHeight="1">
      <c r="A610" s="40"/>
      <c r="B610" s="41"/>
      <c r="C610" s="206" t="s">
        <v>693</v>
      </c>
      <c r="D610" s="206" t="s">
        <v>136</v>
      </c>
      <c r="E610" s="207" t="s">
        <v>694</v>
      </c>
      <c r="F610" s="208" t="s">
        <v>695</v>
      </c>
      <c r="G610" s="209" t="s">
        <v>168</v>
      </c>
      <c r="H610" s="210">
        <v>942</v>
      </c>
      <c r="I610" s="211"/>
      <c r="J610" s="212">
        <f>ROUND(I610*H610,2)</f>
        <v>0</v>
      </c>
      <c r="K610" s="208" t="s">
        <v>140</v>
      </c>
      <c r="L610" s="46"/>
      <c r="M610" s="213" t="s">
        <v>19</v>
      </c>
      <c r="N610" s="214" t="s">
        <v>44</v>
      </c>
      <c r="O610" s="86"/>
      <c r="P610" s="215">
        <f>O610*H610</f>
        <v>0</v>
      </c>
      <c r="Q610" s="215">
        <v>0.16850000000000001</v>
      </c>
      <c r="R610" s="215">
        <f>Q610*H610</f>
        <v>158.727</v>
      </c>
      <c r="S610" s="215">
        <v>0</v>
      </c>
      <c r="T610" s="216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17" t="s">
        <v>141</v>
      </c>
      <c r="AT610" s="217" t="s">
        <v>136</v>
      </c>
      <c r="AU610" s="217" t="s">
        <v>84</v>
      </c>
      <c r="AY610" s="19" t="s">
        <v>134</v>
      </c>
      <c r="BE610" s="218">
        <f>IF(N610="základní",J610,0)</f>
        <v>0</v>
      </c>
      <c r="BF610" s="218">
        <f>IF(N610="snížená",J610,0)</f>
        <v>0</v>
      </c>
      <c r="BG610" s="218">
        <f>IF(N610="zákl. přenesená",J610,0)</f>
        <v>0</v>
      </c>
      <c r="BH610" s="218">
        <f>IF(N610="sníž. přenesená",J610,0)</f>
        <v>0</v>
      </c>
      <c r="BI610" s="218">
        <f>IF(N610="nulová",J610,0)</f>
        <v>0</v>
      </c>
      <c r="BJ610" s="19" t="s">
        <v>81</v>
      </c>
      <c r="BK610" s="218">
        <f>ROUND(I610*H610,2)</f>
        <v>0</v>
      </c>
      <c r="BL610" s="19" t="s">
        <v>141</v>
      </c>
      <c r="BM610" s="217" t="s">
        <v>696</v>
      </c>
    </row>
    <row r="611" s="2" customFormat="1">
      <c r="A611" s="40"/>
      <c r="B611" s="41"/>
      <c r="C611" s="42"/>
      <c r="D611" s="219" t="s">
        <v>143</v>
      </c>
      <c r="E611" s="42"/>
      <c r="F611" s="220" t="s">
        <v>697</v>
      </c>
      <c r="G611" s="42"/>
      <c r="H611" s="42"/>
      <c r="I611" s="221"/>
      <c r="J611" s="42"/>
      <c r="K611" s="42"/>
      <c r="L611" s="46"/>
      <c r="M611" s="222"/>
      <c r="N611" s="223"/>
      <c r="O611" s="86"/>
      <c r="P611" s="86"/>
      <c r="Q611" s="86"/>
      <c r="R611" s="86"/>
      <c r="S611" s="86"/>
      <c r="T611" s="87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T611" s="19" t="s">
        <v>143</v>
      </c>
      <c r="AU611" s="19" t="s">
        <v>84</v>
      </c>
    </row>
    <row r="612" s="13" customFormat="1">
      <c r="A612" s="13"/>
      <c r="B612" s="224"/>
      <c r="C612" s="225"/>
      <c r="D612" s="226" t="s">
        <v>145</v>
      </c>
      <c r="E612" s="227" t="s">
        <v>19</v>
      </c>
      <c r="F612" s="228" t="s">
        <v>146</v>
      </c>
      <c r="G612" s="225"/>
      <c r="H612" s="227" t="s">
        <v>19</v>
      </c>
      <c r="I612" s="229"/>
      <c r="J612" s="225"/>
      <c r="K612" s="225"/>
      <c r="L612" s="230"/>
      <c r="M612" s="231"/>
      <c r="N612" s="232"/>
      <c r="O612" s="232"/>
      <c r="P612" s="232"/>
      <c r="Q612" s="232"/>
      <c r="R612" s="232"/>
      <c r="S612" s="232"/>
      <c r="T612" s="23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4" t="s">
        <v>145</v>
      </c>
      <c r="AU612" s="234" t="s">
        <v>84</v>
      </c>
      <c r="AV612" s="13" t="s">
        <v>81</v>
      </c>
      <c r="AW612" s="13" t="s">
        <v>34</v>
      </c>
      <c r="AX612" s="13" t="s">
        <v>73</v>
      </c>
      <c r="AY612" s="234" t="s">
        <v>134</v>
      </c>
    </row>
    <row r="613" s="13" customFormat="1">
      <c r="A613" s="13"/>
      <c r="B613" s="224"/>
      <c r="C613" s="225"/>
      <c r="D613" s="226" t="s">
        <v>145</v>
      </c>
      <c r="E613" s="227" t="s">
        <v>19</v>
      </c>
      <c r="F613" s="228" t="s">
        <v>147</v>
      </c>
      <c r="G613" s="225"/>
      <c r="H613" s="227" t="s">
        <v>19</v>
      </c>
      <c r="I613" s="229"/>
      <c r="J613" s="225"/>
      <c r="K613" s="225"/>
      <c r="L613" s="230"/>
      <c r="M613" s="231"/>
      <c r="N613" s="232"/>
      <c r="O613" s="232"/>
      <c r="P613" s="232"/>
      <c r="Q613" s="232"/>
      <c r="R613" s="232"/>
      <c r="S613" s="232"/>
      <c r="T613" s="23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4" t="s">
        <v>145</v>
      </c>
      <c r="AU613" s="234" t="s">
        <v>84</v>
      </c>
      <c r="AV613" s="13" t="s">
        <v>81</v>
      </c>
      <c r="AW613" s="13" t="s">
        <v>34</v>
      </c>
      <c r="AX613" s="13" t="s">
        <v>73</v>
      </c>
      <c r="AY613" s="234" t="s">
        <v>134</v>
      </c>
    </row>
    <row r="614" s="13" customFormat="1">
      <c r="A614" s="13"/>
      <c r="B614" s="224"/>
      <c r="C614" s="225"/>
      <c r="D614" s="226" t="s">
        <v>145</v>
      </c>
      <c r="E614" s="227" t="s">
        <v>19</v>
      </c>
      <c r="F614" s="228" t="s">
        <v>698</v>
      </c>
      <c r="G614" s="225"/>
      <c r="H614" s="227" t="s">
        <v>19</v>
      </c>
      <c r="I614" s="229"/>
      <c r="J614" s="225"/>
      <c r="K614" s="225"/>
      <c r="L614" s="230"/>
      <c r="M614" s="231"/>
      <c r="N614" s="232"/>
      <c r="O614" s="232"/>
      <c r="P614" s="232"/>
      <c r="Q614" s="232"/>
      <c r="R614" s="232"/>
      <c r="S614" s="232"/>
      <c r="T614" s="23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4" t="s">
        <v>145</v>
      </c>
      <c r="AU614" s="234" t="s">
        <v>84</v>
      </c>
      <c r="AV614" s="13" t="s">
        <v>81</v>
      </c>
      <c r="AW614" s="13" t="s">
        <v>34</v>
      </c>
      <c r="AX614" s="13" t="s">
        <v>73</v>
      </c>
      <c r="AY614" s="234" t="s">
        <v>134</v>
      </c>
    </row>
    <row r="615" s="14" customFormat="1">
      <c r="A615" s="14"/>
      <c r="B615" s="235"/>
      <c r="C615" s="236"/>
      <c r="D615" s="226" t="s">
        <v>145</v>
      </c>
      <c r="E615" s="237" t="s">
        <v>19</v>
      </c>
      <c r="F615" s="238" t="s">
        <v>699</v>
      </c>
      <c r="G615" s="236"/>
      <c r="H615" s="239">
        <v>18.5</v>
      </c>
      <c r="I615" s="240"/>
      <c r="J615" s="236"/>
      <c r="K615" s="236"/>
      <c r="L615" s="241"/>
      <c r="M615" s="242"/>
      <c r="N615" s="243"/>
      <c r="O615" s="243"/>
      <c r="P615" s="243"/>
      <c r="Q615" s="243"/>
      <c r="R615" s="243"/>
      <c r="S615" s="243"/>
      <c r="T615" s="244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5" t="s">
        <v>145</v>
      </c>
      <c r="AU615" s="245" t="s">
        <v>84</v>
      </c>
      <c r="AV615" s="14" t="s">
        <v>84</v>
      </c>
      <c r="AW615" s="14" t="s">
        <v>34</v>
      </c>
      <c r="AX615" s="14" t="s">
        <v>73</v>
      </c>
      <c r="AY615" s="245" t="s">
        <v>134</v>
      </c>
    </row>
    <row r="616" s="14" customFormat="1">
      <c r="A616" s="14"/>
      <c r="B616" s="235"/>
      <c r="C616" s="236"/>
      <c r="D616" s="226" t="s">
        <v>145</v>
      </c>
      <c r="E616" s="237" t="s">
        <v>19</v>
      </c>
      <c r="F616" s="238" t="s">
        <v>700</v>
      </c>
      <c r="G616" s="236"/>
      <c r="H616" s="239">
        <v>8</v>
      </c>
      <c r="I616" s="240"/>
      <c r="J616" s="236"/>
      <c r="K616" s="236"/>
      <c r="L616" s="241"/>
      <c r="M616" s="242"/>
      <c r="N616" s="243"/>
      <c r="O616" s="243"/>
      <c r="P616" s="243"/>
      <c r="Q616" s="243"/>
      <c r="R616" s="243"/>
      <c r="S616" s="243"/>
      <c r="T616" s="24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5" t="s">
        <v>145</v>
      </c>
      <c r="AU616" s="245" t="s">
        <v>84</v>
      </c>
      <c r="AV616" s="14" t="s">
        <v>84</v>
      </c>
      <c r="AW616" s="14" t="s">
        <v>34</v>
      </c>
      <c r="AX616" s="14" t="s">
        <v>73</v>
      </c>
      <c r="AY616" s="245" t="s">
        <v>134</v>
      </c>
    </row>
    <row r="617" s="14" customFormat="1">
      <c r="A617" s="14"/>
      <c r="B617" s="235"/>
      <c r="C617" s="236"/>
      <c r="D617" s="226" t="s">
        <v>145</v>
      </c>
      <c r="E617" s="237" t="s">
        <v>19</v>
      </c>
      <c r="F617" s="238" t="s">
        <v>701</v>
      </c>
      <c r="G617" s="236"/>
      <c r="H617" s="239">
        <v>180.5</v>
      </c>
      <c r="I617" s="240"/>
      <c r="J617" s="236"/>
      <c r="K617" s="236"/>
      <c r="L617" s="241"/>
      <c r="M617" s="242"/>
      <c r="N617" s="243"/>
      <c r="O617" s="243"/>
      <c r="P617" s="243"/>
      <c r="Q617" s="243"/>
      <c r="R617" s="243"/>
      <c r="S617" s="243"/>
      <c r="T617" s="24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5" t="s">
        <v>145</v>
      </c>
      <c r="AU617" s="245" t="s">
        <v>84</v>
      </c>
      <c r="AV617" s="14" t="s">
        <v>84</v>
      </c>
      <c r="AW617" s="14" t="s">
        <v>34</v>
      </c>
      <c r="AX617" s="14" t="s">
        <v>73</v>
      </c>
      <c r="AY617" s="245" t="s">
        <v>134</v>
      </c>
    </row>
    <row r="618" s="13" customFormat="1">
      <c r="A618" s="13"/>
      <c r="B618" s="224"/>
      <c r="C618" s="225"/>
      <c r="D618" s="226" t="s">
        <v>145</v>
      </c>
      <c r="E618" s="227" t="s">
        <v>19</v>
      </c>
      <c r="F618" s="228" t="s">
        <v>702</v>
      </c>
      <c r="G618" s="225"/>
      <c r="H618" s="227" t="s">
        <v>19</v>
      </c>
      <c r="I618" s="229"/>
      <c r="J618" s="225"/>
      <c r="K618" s="225"/>
      <c r="L618" s="230"/>
      <c r="M618" s="231"/>
      <c r="N618" s="232"/>
      <c r="O618" s="232"/>
      <c r="P618" s="232"/>
      <c r="Q618" s="232"/>
      <c r="R618" s="232"/>
      <c r="S618" s="232"/>
      <c r="T618" s="23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4" t="s">
        <v>145</v>
      </c>
      <c r="AU618" s="234" t="s">
        <v>84</v>
      </c>
      <c r="AV618" s="13" t="s">
        <v>81</v>
      </c>
      <c r="AW618" s="13" t="s">
        <v>34</v>
      </c>
      <c r="AX618" s="13" t="s">
        <v>73</v>
      </c>
      <c r="AY618" s="234" t="s">
        <v>134</v>
      </c>
    </row>
    <row r="619" s="14" customFormat="1">
      <c r="A619" s="14"/>
      <c r="B619" s="235"/>
      <c r="C619" s="236"/>
      <c r="D619" s="226" t="s">
        <v>145</v>
      </c>
      <c r="E619" s="237" t="s">
        <v>19</v>
      </c>
      <c r="F619" s="238" t="s">
        <v>703</v>
      </c>
      <c r="G619" s="236"/>
      <c r="H619" s="239">
        <v>129</v>
      </c>
      <c r="I619" s="240"/>
      <c r="J619" s="236"/>
      <c r="K619" s="236"/>
      <c r="L619" s="241"/>
      <c r="M619" s="242"/>
      <c r="N619" s="243"/>
      <c r="O619" s="243"/>
      <c r="P619" s="243"/>
      <c r="Q619" s="243"/>
      <c r="R619" s="243"/>
      <c r="S619" s="243"/>
      <c r="T619" s="244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5" t="s">
        <v>145</v>
      </c>
      <c r="AU619" s="245" t="s">
        <v>84</v>
      </c>
      <c r="AV619" s="14" t="s">
        <v>84</v>
      </c>
      <c r="AW619" s="14" t="s">
        <v>34</v>
      </c>
      <c r="AX619" s="14" t="s">
        <v>73</v>
      </c>
      <c r="AY619" s="245" t="s">
        <v>134</v>
      </c>
    </row>
    <row r="620" s="14" customFormat="1">
      <c r="A620" s="14"/>
      <c r="B620" s="235"/>
      <c r="C620" s="236"/>
      <c r="D620" s="226" t="s">
        <v>145</v>
      </c>
      <c r="E620" s="237" t="s">
        <v>19</v>
      </c>
      <c r="F620" s="238" t="s">
        <v>704</v>
      </c>
      <c r="G620" s="236"/>
      <c r="H620" s="239">
        <v>40</v>
      </c>
      <c r="I620" s="240"/>
      <c r="J620" s="236"/>
      <c r="K620" s="236"/>
      <c r="L620" s="241"/>
      <c r="M620" s="242"/>
      <c r="N620" s="243"/>
      <c r="O620" s="243"/>
      <c r="P620" s="243"/>
      <c r="Q620" s="243"/>
      <c r="R620" s="243"/>
      <c r="S620" s="243"/>
      <c r="T620" s="24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5" t="s">
        <v>145</v>
      </c>
      <c r="AU620" s="245" t="s">
        <v>84</v>
      </c>
      <c r="AV620" s="14" t="s">
        <v>84</v>
      </c>
      <c r="AW620" s="14" t="s">
        <v>34</v>
      </c>
      <c r="AX620" s="14" t="s">
        <v>73</v>
      </c>
      <c r="AY620" s="245" t="s">
        <v>134</v>
      </c>
    </row>
    <row r="621" s="14" customFormat="1">
      <c r="A621" s="14"/>
      <c r="B621" s="235"/>
      <c r="C621" s="236"/>
      <c r="D621" s="226" t="s">
        <v>145</v>
      </c>
      <c r="E621" s="237" t="s">
        <v>19</v>
      </c>
      <c r="F621" s="238" t="s">
        <v>705</v>
      </c>
      <c r="G621" s="236"/>
      <c r="H621" s="239">
        <v>380.5</v>
      </c>
      <c r="I621" s="240"/>
      <c r="J621" s="236"/>
      <c r="K621" s="236"/>
      <c r="L621" s="241"/>
      <c r="M621" s="242"/>
      <c r="N621" s="243"/>
      <c r="O621" s="243"/>
      <c r="P621" s="243"/>
      <c r="Q621" s="243"/>
      <c r="R621" s="243"/>
      <c r="S621" s="243"/>
      <c r="T621" s="24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5" t="s">
        <v>145</v>
      </c>
      <c r="AU621" s="245" t="s">
        <v>84</v>
      </c>
      <c r="AV621" s="14" t="s">
        <v>84</v>
      </c>
      <c r="AW621" s="14" t="s">
        <v>34</v>
      </c>
      <c r="AX621" s="14" t="s">
        <v>73</v>
      </c>
      <c r="AY621" s="245" t="s">
        <v>134</v>
      </c>
    </row>
    <row r="622" s="13" customFormat="1">
      <c r="A622" s="13"/>
      <c r="B622" s="224"/>
      <c r="C622" s="225"/>
      <c r="D622" s="226" t="s">
        <v>145</v>
      </c>
      <c r="E622" s="227" t="s">
        <v>19</v>
      </c>
      <c r="F622" s="228" t="s">
        <v>149</v>
      </c>
      <c r="G622" s="225"/>
      <c r="H622" s="227" t="s">
        <v>19</v>
      </c>
      <c r="I622" s="229"/>
      <c r="J622" s="225"/>
      <c r="K622" s="225"/>
      <c r="L622" s="230"/>
      <c r="M622" s="231"/>
      <c r="N622" s="232"/>
      <c r="O622" s="232"/>
      <c r="P622" s="232"/>
      <c r="Q622" s="232"/>
      <c r="R622" s="232"/>
      <c r="S622" s="232"/>
      <c r="T622" s="23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4" t="s">
        <v>145</v>
      </c>
      <c r="AU622" s="234" t="s">
        <v>84</v>
      </c>
      <c r="AV622" s="13" t="s">
        <v>81</v>
      </c>
      <c r="AW622" s="13" t="s">
        <v>34</v>
      </c>
      <c r="AX622" s="13" t="s">
        <v>73</v>
      </c>
      <c r="AY622" s="234" t="s">
        <v>134</v>
      </c>
    </row>
    <row r="623" s="13" customFormat="1">
      <c r="A623" s="13"/>
      <c r="B623" s="224"/>
      <c r="C623" s="225"/>
      <c r="D623" s="226" t="s">
        <v>145</v>
      </c>
      <c r="E623" s="227" t="s">
        <v>19</v>
      </c>
      <c r="F623" s="228" t="s">
        <v>706</v>
      </c>
      <c r="G623" s="225"/>
      <c r="H623" s="227" t="s">
        <v>19</v>
      </c>
      <c r="I623" s="229"/>
      <c r="J623" s="225"/>
      <c r="K623" s="225"/>
      <c r="L623" s="230"/>
      <c r="M623" s="231"/>
      <c r="N623" s="232"/>
      <c r="O623" s="232"/>
      <c r="P623" s="232"/>
      <c r="Q623" s="232"/>
      <c r="R623" s="232"/>
      <c r="S623" s="232"/>
      <c r="T623" s="23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4" t="s">
        <v>145</v>
      </c>
      <c r="AU623" s="234" t="s">
        <v>84</v>
      </c>
      <c r="AV623" s="13" t="s">
        <v>81</v>
      </c>
      <c r="AW623" s="13" t="s">
        <v>34</v>
      </c>
      <c r="AX623" s="13" t="s">
        <v>73</v>
      </c>
      <c r="AY623" s="234" t="s">
        <v>134</v>
      </c>
    </row>
    <row r="624" s="14" customFormat="1">
      <c r="A624" s="14"/>
      <c r="B624" s="235"/>
      <c r="C624" s="236"/>
      <c r="D624" s="226" t="s">
        <v>145</v>
      </c>
      <c r="E624" s="237" t="s">
        <v>19</v>
      </c>
      <c r="F624" s="238" t="s">
        <v>707</v>
      </c>
      <c r="G624" s="236"/>
      <c r="H624" s="239">
        <v>7.5</v>
      </c>
      <c r="I624" s="240"/>
      <c r="J624" s="236"/>
      <c r="K624" s="236"/>
      <c r="L624" s="241"/>
      <c r="M624" s="242"/>
      <c r="N624" s="243"/>
      <c r="O624" s="243"/>
      <c r="P624" s="243"/>
      <c r="Q624" s="243"/>
      <c r="R624" s="243"/>
      <c r="S624" s="243"/>
      <c r="T624" s="24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5" t="s">
        <v>145</v>
      </c>
      <c r="AU624" s="245" t="s">
        <v>84</v>
      </c>
      <c r="AV624" s="14" t="s">
        <v>84</v>
      </c>
      <c r="AW624" s="14" t="s">
        <v>34</v>
      </c>
      <c r="AX624" s="14" t="s">
        <v>73</v>
      </c>
      <c r="AY624" s="245" t="s">
        <v>134</v>
      </c>
    </row>
    <row r="625" s="14" customFormat="1">
      <c r="A625" s="14"/>
      <c r="B625" s="235"/>
      <c r="C625" s="236"/>
      <c r="D625" s="226" t="s">
        <v>145</v>
      </c>
      <c r="E625" s="237" t="s">
        <v>19</v>
      </c>
      <c r="F625" s="238" t="s">
        <v>708</v>
      </c>
      <c r="G625" s="236"/>
      <c r="H625" s="239">
        <v>5</v>
      </c>
      <c r="I625" s="240"/>
      <c r="J625" s="236"/>
      <c r="K625" s="236"/>
      <c r="L625" s="241"/>
      <c r="M625" s="242"/>
      <c r="N625" s="243"/>
      <c r="O625" s="243"/>
      <c r="P625" s="243"/>
      <c r="Q625" s="243"/>
      <c r="R625" s="243"/>
      <c r="S625" s="243"/>
      <c r="T625" s="24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5" t="s">
        <v>145</v>
      </c>
      <c r="AU625" s="245" t="s">
        <v>84</v>
      </c>
      <c r="AV625" s="14" t="s">
        <v>84</v>
      </c>
      <c r="AW625" s="14" t="s">
        <v>34</v>
      </c>
      <c r="AX625" s="14" t="s">
        <v>73</v>
      </c>
      <c r="AY625" s="245" t="s">
        <v>134</v>
      </c>
    </row>
    <row r="626" s="14" customFormat="1">
      <c r="A626" s="14"/>
      <c r="B626" s="235"/>
      <c r="C626" s="236"/>
      <c r="D626" s="226" t="s">
        <v>145</v>
      </c>
      <c r="E626" s="237" t="s">
        <v>19</v>
      </c>
      <c r="F626" s="238" t="s">
        <v>709</v>
      </c>
      <c r="G626" s="236"/>
      <c r="H626" s="239">
        <v>78.5</v>
      </c>
      <c r="I626" s="240"/>
      <c r="J626" s="236"/>
      <c r="K626" s="236"/>
      <c r="L626" s="241"/>
      <c r="M626" s="242"/>
      <c r="N626" s="243"/>
      <c r="O626" s="243"/>
      <c r="P626" s="243"/>
      <c r="Q626" s="243"/>
      <c r="R626" s="243"/>
      <c r="S626" s="243"/>
      <c r="T626" s="244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5" t="s">
        <v>145</v>
      </c>
      <c r="AU626" s="245" t="s">
        <v>84</v>
      </c>
      <c r="AV626" s="14" t="s">
        <v>84</v>
      </c>
      <c r="AW626" s="14" t="s">
        <v>34</v>
      </c>
      <c r="AX626" s="14" t="s">
        <v>73</v>
      </c>
      <c r="AY626" s="245" t="s">
        <v>134</v>
      </c>
    </row>
    <row r="627" s="13" customFormat="1">
      <c r="A627" s="13"/>
      <c r="B627" s="224"/>
      <c r="C627" s="225"/>
      <c r="D627" s="226" t="s">
        <v>145</v>
      </c>
      <c r="E627" s="227" t="s">
        <v>19</v>
      </c>
      <c r="F627" s="228" t="s">
        <v>151</v>
      </c>
      <c r="G627" s="225"/>
      <c r="H627" s="227" t="s">
        <v>19</v>
      </c>
      <c r="I627" s="229"/>
      <c r="J627" s="225"/>
      <c r="K627" s="225"/>
      <c r="L627" s="230"/>
      <c r="M627" s="231"/>
      <c r="N627" s="232"/>
      <c r="O627" s="232"/>
      <c r="P627" s="232"/>
      <c r="Q627" s="232"/>
      <c r="R627" s="232"/>
      <c r="S627" s="232"/>
      <c r="T627" s="23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4" t="s">
        <v>145</v>
      </c>
      <c r="AU627" s="234" t="s">
        <v>84</v>
      </c>
      <c r="AV627" s="13" t="s">
        <v>81</v>
      </c>
      <c r="AW627" s="13" t="s">
        <v>34</v>
      </c>
      <c r="AX627" s="13" t="s">
        <v>73</v>
      </c>
      <c r="AY627" s="234" t="s">
        <v>134</v>
      </c>
    </row>
    <row r="628" s="13" customFormat="1">
      <c r="A628" s="13"/>
      <c r="B628" s="224"/>
      <c r="C628" s="225"/>
      <c r="D628" s="226" t="s">
        <v>145</v>
      </c>
      <c r="E628" s="227" t="s">
        <v>19</v>
      </c>
      <c r="F628" s="228" t="s">
        <v>147</v>
      </c>
      <c r="G628" s="225"/>
      <c r="H628" s="227" t="s">
        <v>19</v>
      </c>
      <c r="I628" s="229"/>
      <c r="J628" s="225"/>
      <c r="K628" s="225"/>
      <c r="L628" s="230"/>
      <c r="M628" s="231"/>
      <c r="N628" s="232"/>
      <c r="O628" s="232"/>
      <c r="P628" s="232"/>
      <c r="Q628" s="232"/>
      <c r="R628" s="232"/>
      <c r="S628" s="232"/>
      <c r="T628" s="23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4" t="s">
        <v>145</v>
      </c>
      <c r="AU628" s="234" t="s">
        <v>84</v>
      </c>
      <c r="AV628" s="13" t="s">
        <v>81</v>
      </c>
      <c r="AW628" s="13" t="s">
        <v>34</v>
      </c>
      <c r="AX628" s="13" t="s">
        <v>73</v>
      </c>
      <c r="AY628" s="234" t="s">
        <v>134</v>
      </c>
    </row>
    <row r="629" s="13" customFormat="1">
      <c r="A629" s="13"/>
      <c r="B629" s="224"/>
      <c r="C629" s="225"/>
      <c r="D629" s="226" t="s">
        <v>145</v>
      </c>
      <c r="E629" s="227" t="s">
        <v>19</v>
      </c>
      <c r="F629" s="228" t="s">
        <v>710</v>
      </c>
      <c r="G629" s="225"/>
      <c r="H629" s="227" t="s">
        <v>19</v>
      </c>
      <c r="I629" s="229"/>
      <c r="J629" s="225"/>
      <c r="K629" s="225"/>
      <c r="L629" s="230"/>
      <c r="M629" s="231"/>
      <c r="N629" s="232"/>
      <c r="O629" s="232"/>
      <c r="P629" s="232"/>
      <c r="Q629" s="232"/>
      <c r="R629" s="232"/>
      <c r="S629" s="232"/>
      <c r="T629" s="23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4" t="s">
        <v>145</v>
      </c>
      <c r="AU629" s="234" t="s">
        <v>84</v>
      </c>
      <c r="AV629" s="13" t="s">
        <v>81</v>
      </c>
      <c r="AW629" s="13" t="s">
        <v>34</v>
      </c>
      <c r="AX629" s="13" t="s">
        <v>73</v>
      </c>
      <c r="AY629" s="234" t="s">
        <v>134</v>
      </c>
    </row>
    <row r="630" s="14" customFormat="1">
      <c r="A630" s="14"/>
      <c r="B630" s="235"/>
      <c r="C630" s="236"/>
      <c r="D630" s="226" t="s">
        <v>145</v>
      </c>
      <c r="E630" s="237" t="s">
        <v>19</v>
      </c>
      <c r="F630" s="238" t="s">
        <v>711</v>
      </c>
      <c r="G630" s="236"/>
      <c r="H630" s="239">
        <v>17.5</v>
      </c>
      <c r="I630" s="240"/>
      <c r="J630" s="236"/>
      <c r="K630" s="236"/>
      <c r="L630" s="241"/>
      <c r="M630" s="242"/>
      <c r="N630" s="243"/>
      <c r="O630" s="243"/>
      <c r="P630" s="243"/>
      <c r="Q630" s="243"/>
      <c r="R630" s="243"/>
      <c r="S630" s="243"/>
      <c r="T630" s="24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5" t="s">
        <v>145</v>
      </c>
      <c r="AU630" s="245" t="s">
        <v>84</v>
      </c>
      <c r="AV630" s="14" t="s">
        <v>84</v>
      </c>
      <c r="AW630" s="14" t="s">
        <v>34</v>
      </c>
      <c r="AX630" s="14" t="s">
        <v>73</v>
      </c>
      <c r="AY630" s="245" t="s">
        <v>134</v>
      </c>
    </row>
    <row r="631" s="14" customFormat="1">
      <c r="A631" s="14"/>
      <c r="B631" s="235"/>
      <c r="C631" s="236"/>
      <c r="D631" s="226" t="s">
        <v>145</v>
      </c>
      <c r="E631" s="237" t="s">
        <v>19</v>
      </c>
      <c r="F631" s="238" t="s">
        <v>712</v>
      </c>
      <c r="G631" s="236"/>
      <c r="H631" s="239">
        <v>6</v>
      </c>
      <c r="I631" s="240"/>
      <c r="J631" s="236"/>
      <c r="K631" s="236"/>
      <c r="L631" s="241"/>
      <c r="M631" s="242"/>
      <c r="N631" s="243"/>
      <c r="O631" s="243"/>
      <c r="P631" s="243"/>
      <c r="Q631" s="243"/>
      <c r="R631" s="243"/>
      <c r="S631" s="243"/>
      <c r="T631" s="244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5" t="s">
        <v>145</v>
      </c>
      <c r="AU631" s="245" t="s">
        <v>84</v>
      </c>
      <c r="AV631" s="14" t="s">
        <v>84</v>
      </c>
      <c r="AW631" s="14" t="s">
        <v>34</v>
      </c>
      <c r="AX631" s="14" t="s">
        <v>73</v>
      </c>
      <c r="AY631" s="245" t="s">
        <v>134</v>
      </c>
    </row>
    <row r="632" s="14" customFormat="1">
      <c r="A632" s="14"/>
      <c r="B632" s="235"/>
      <c r="C632" s="236"/>
      <c r="D632" s="226" t="s">
        <v>145</v>
      </c>
      <c r="E632" s="237" t="s">
        <v>19</v>
      </c>
      <c r="F632" s="238" t="s">
        <v>713</v>
      </c>
      <c r="G632" s="236"/>
      <c r="H632" s="239">
        <v>71</v>
      </c>
      <c r="I632" s="240"/>
      <c r="J632" s="236"/>
      <c r="K632" s="236"/>
      <c r="L632" s="241"/>
      <c r="M632" s="242"/>
      <c r="N632" s="243"/>
      <c r="O632" s="243"/>
      <c r="P632" s="243"/>
      <c r="Q632" s="243"/>
      <c r="R632" s="243"/>
      <c r="S632" s="243"/>
      <c r="T632" s="24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5" t="s">
        <v>145</v>
      </c>
      <c r="AU632" s="245" t="s">
        <v>84</v>
      </c>
      <c r="AV632" s="14" t="s">
        <v>84</v>
      </c>
      <c r="AW632" s="14" t="s">
        <v>34</v>
      </c>
      <c r="AX632" s="14" t="s">
        <v>73</v>
      </c>
      <c r="AY632" s="245" t="s">
        <v>134</v>
      </c>
    </row>
    <row r="633" s="15" customFormat="1">
      <c r="A633" s="15"/>
      <c r="B633" s="246"/>
      <c r="C633" s="247"/>
      <c r="D633" s="226" t="s">
        <v>145</v>
      </c>
      <c r="E633" s="248" t="s">
        <v>19</v>
      </c>
      <c r="F633" s="249" t="s">
        <v>153</v>
      </c>
      <c r="G633" s="247"/>
      <c r="H633" s="250">
        <v>942</v>
      </c>
      <c r="I633" s="251"/>
      <c r="J633" s="247"/>
      <c r="K633" s="247"/>
      <c r="L633" s="252"/>
      <c r="M633" s="253"/>
      <c r="N633" s="254"/>
      <c r="O633" s="254"/>
      <c r="P633" s="254"/>
      <c r="Q633" s="254"/>
      <c r="R633" s="254"/>
      <c r="S633" s="254"/>
      <c r="T633" s="255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56" t="s">
        <v>145</v>
      </c>
      <c r="AU633" s="256" t="s">
        <v>84</v>
      </c>
      <c r="AV633" s="15" t="s">
        <v>141</v>
      </c>
      <c r="AW633" s="15" t="s">
        <v>34</v>
      </c>
      <c r="AX633" s="15" t="s">
        <v>81</v>
      </c>
      <c r="AY633" s="256" t="s">
        <v>134</v>
      </c>
    </row>
    <row r="634" s="2" customFormat="1" ht="16.5" customHeight="1">
      <c r="A634" s="40"/>
      <c r="B634" s="41"/>
      <c r="C634" s="257" t="s">
        <v>714</v>
      </c>
      <c r="D634" s="257" t="s">
        <v>263</v>
      </c>
      <c r="E634" s="258" t="s">
        <v>715</v>
      </c>
      <c r="F634" s="259" t="s">
        <v>716</v>
      </c>
      <c r="G634" s="260" t="s">
        <v>168</v>
      </c>
      <c r="H634" s="261">
        <v>172.5</v>
      </c>
      <c r="I634" s="262"/>
      <c r="J634" s="263">
        <f>ROUND(I634*H634,2)</f>
        <v>0</v>
      </c>
      <c r="K634" s="259" t="s">
        <v>140</v>
      </c>
      <c r="L634" s="264"/>
      <c r="M634" s="265" t="s">
        <v>19</v>
      </c>
      <c r="N634" s="266" t="s">
        <v>44</v>
      </c>
      <c r="O634" s="86"/>
      <c r="P634" s="215">
        <f>O634*H634</f>
        <v>0</v>
      </c>
      <c r="Q634" s="215">
        <v>0.048300000000000003</v>
      </c>
      <c r="R634" s="215">
        <f>Q634*H634</f>
        <v>8.3317500000000013</v>
      </c>
      <c r="S634" s="215">
        <v>0</v>
      </c>
      <c r="T634" s="216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17" t="s">
        <v>200</v>
      </c>
      <c r="AT634" s="217" t="s">
        <v>263</v>
      </c>
      <c r="AU634" s="217" t="s">
        <v>84</v>
      </c>
      <c r="AY634" s="19" t="s">
        <v>134</v>
      </c>
      <c r="BE634" s="218">
        <f>IF(N634="základní",J634,0)</f>
        <v>0</v>
      </c>
      <c r="BF634" s="218">
        <f>IF(N634="snížená",J634,0)</f>
        <v>0</v>
      </c>
      <c r="BG634" s="218">
        <f>IF(N634="zákl. přenesená",J634,0)</f>
        <v>0</v>
      </c>
      <c r="BH634" s="218">
        <f>IF(N634="sníž. přenesená",J634,0)</f>
        <v>0</v>
      </c>
      <c r="BI634" s="218">
        <f>IF(N634="nulová",J634,0)</f>
        <v>0</v>
      </c>
      <c r="BJ634" s="19" t="s">
        <v>81</v>
      </c>
      <c r="BK634" s="218">
        <f>ROUND(I634*H634,2)</f>
        <v>0</v>
      </c>
      <c r="BL634" s="19" t="s">
        <v>141</v>
      </c>
      <c r="BM634" s="217" t="s">
        <v>717</v>
      </c>
    </row>
    <row r="635" s="13" customFormat="1">
      <c r="A635" s="13"/>
      <c r="B635" s="224"/>
      <c r="C635" s="225"/>
      <c r="D635" s="226" t="s">
        <v>145</v>
      </c>
      <c r="E635" s="227" t="s">
        <v>19</v>
      </c>
      <c r="F635" s="228" t="s">
        <v>718</v>
      </c>
      <c r="G635" s="225"/>
      <c r="H635" s="227" t="s">
        <v>19</v>
      </c>
      <c r="I635" s="229"/>
      <c r="J635" s="225"/>
      <c r="K635" s="225"/>
      <c r="L635" s="230"/>
      <c r="M635" s="231"/>
      <c r="N635" s="232"/>
      <c r="O635" s="232"/>
      <c r="P635" s="232"/>
      <c r="Q635" s="232"/>
      <c r="R635" s="232"/>
      <c r="S635" s="232"/>
      <c r="T635" s="23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4" t="s">
        <v>145</v>
      </c>
      <c r="AU635" s="234" t="s">
        <v>84</v>
      </c>
      <c r="AV635" s="13" t="s">
        <v>81</v>
      </c>
      <c r="AW635" s="13" t="s">
        <v>34</v>
      </c>
      <c r="AX635" s="13" t="s">
        <v>73</v>
      </c>
      <c r="AY635" s="234" t="s">
        <v>134</v>
      </c>
    </row>
    <row r="636" s="13" customFormat="1">
      <c r="A636" s="13"/>
      <c r="B636" s="224"/>
      <c r="C636" s="225"/>
      <c r="D636" s="226" t="s">
        <v>145</v>
      </c>
      <c r="E636" s="227" t="s">
        <v>19</v>
      </c>
      <c r="F636" s="228" t="s">
        <v>146</v>
      </c>
      <c r="G636" s="225"/>
      <c r="H636" s="227" t="s">
        <v>19</v>
      </c>
      <c r="I636" s="229"/>
      <c r="J636" s="225"/>
      <c r="K636" s="225"/>
      <c r="L636" s="230"/>
      <c r="M636" s="231"/>
      <c r="N636" s="232"/>
      <c r="O636" s="232"/>
      <c r="P636" s="232"/>
      <c r="Q636" s="232"/>
      <c r="R636" s="232"/>
      <c r="S636" s="232"/>
      <c r="T636" s="23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4" t="s">
        <v>145</v>
      </c>
      <c r="AU636" s="234" t="s">
        <v>84</v>
      </c>
      <c r="AV636" s="13" t="s">
        <v>81</v>
      </c>
      <c r="AW636" s="13" t="s">
        <v>34</v>
      </c>
      <c r="AX636" s="13" t="s">
        <v>73</v>
      </c>
      <c r="AY636" s="234" t="s">
        <v>134</v>
      </c>
    </row>
    <row r="637" s="13" customFormat="1">
      <c r="A637" s="13"/>
      <c r="B637" s="224"/>
      <c r="C637" s="225"/>
      <c r="D637" s="226" t="s">
        <v>145</v>
      </c>
      <c r="E637" s="227" t="s">
        <v>19</v>
      </c>
      <c r="F637" s="228" t="s">
        <v>147</v>
      </c>
      <c r="G637" s="225"/>
      <c r="H637" s="227" t="s">
        <v>19</v>
      </c>
      <c r="I637" s="229"/>
      <c r="J637" s="225"/>
      <c r="K637" s="225"/>
      <c r="L637" s="230"/>
      <c r="M637" s="231"/>
      <c r="N637" s="232"/>
      <c r="O637" s="232"/>
      <c r="P637" s="232"/>
      <c r="Q637" s="232"/>
      <c r="R637" s="232"/>
      <c r="S637" s="232"/>
      <c r="T637" s="23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4" t="s">
        <v>145</v>
      </c>
      <c r="AU637" s="234" t="s">
        <v>84</v>
      </c>
      <c r="AV637" s="13" t="s">
        <v>81</v>
      </c>
      <c r="AW637" s="13" t="s">
        <v>34</v>
      </c>
      <c r="AX637" s="13" t="s">
        <v>73</v>
      </c>
      <c r="AY637" s="234" t="s">
        <v>134</v>
      </c>
    </row>
    <row r="638" s="14" customFormat="1">
      <c r="A638" s="14"/>
      <c r="B638" s="235"/>
      <c r="C638" s="236"/>
      <c r="D638" s="226" t="s">
        <v>145</v>
      </c>
      <c r="E638" s="237" t="s">
        <v>19</v>
      </c>
      <c r="F638" s="238" t="s">
        <v>719</v>
      </c>
      <c r="G638" s="236"/>
      <c r="H638" s="239">
        <v>18.5</v>
      </c>
      <c r="I638" s="240"/>
      <c r="J638" s="236"/>
      <c r="K638" s="236"/>
      <c r="L638" s="241"/>
      <c r="M638" s="242"/>
      <c r="N638" s="243"/>
      <c r="O638" s="243"/>
      <c r="P638" s="243"/>
      <c r="Q638" s="243"/>
      <c r="R638" s="243"/>
      <c r="S638" s="243"/>
      <c r="T638" s="244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5" t="s">
        <v>145</v>
      </c>
      <c r="AU638" s="245" t="s">
        <v>84</v>
      </c>
      <c r="AV638" s="14" t="s">
        <v>84</v>
      </c>
      <c r="AW638" s="14" t="s">
        <v>34</v>
      </c>
      <c r="AX638" s="14" t="s">
        <v>73</v>
      </c>
      <c r="AY638" s="245" t="s">
        <v>134</v>
      </c>
    </row>
    <row r="639" s="14" customFormat="1">
      <c r="A639" s="14"/>
      <c r="B639" s="235"/>
      <c r="C639" s="236"/>
      <c r="D639" s="226" t="s">
        <v>145</v>
      </c>
      <c r="E639" s="237" t="s">
        <v>19</v>
      </c>
      <c r="F639" s="238" t="s">
        <v>720</v>
      </c>
      <c r="G639" s="236"/>
      <c r="H639" s="239">
        <v>129</v>
      </c>
      <c r="I639" s="240"/>
      <c r="J639" s="236"/>
      <c r="K639" s="236"/>
      <c r="L639" s="241"/>
      <c r="M639" s="242"/>
      <c r="N639" s="243"/>
      <c r="O639" s="243"/>
      <c r="P639" s="243"/>
      <c r="Q639" s="243"/>
      <c r="R639" s="243"/>
      <c r="S639" s="243"/>
      <c r="T639" s="244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5" t="s">
        <v>145</v>
      </c>
      <c r="AU639" s="245" t="s">
        <v>84</v>
      </c>
      <c r="AV639" s="14" t="s">
        <v>84</v>
      </c>
      <c r="AW639" s="14" t="s">
        <v>34</v>
      </c>
      <c r="AX639" s="14" t="s">
        <v>73</v>
      </c>
      <c r="AY639" s="245" t="s">
        <v>134</v>
      </c>
    </row>
    <row r="640" s="13" customFormat="1">
      <c r="A640" s="13"/>
      <c r="B640" s="224"/>
      <c r="C640" s="225"/>
      <c r="D640" s="226" t="s">
        <v>145</v>
      </c>
      <c r="E640" s="227" t="s">
        <v>19</v>
      </c>
      <c r="F640" s="228" t="s">
        <v>149</v>
      </c>
      <c r="G640" s="225"/>
      <c r="H640" s="227" t="s">
        <v>19</v>
      </c>
      <c r="I640" s="229"/>
      <c r="J640" s="225"/>
      <c r="K640" s="225"/>
      <c r="L640" s="230"/>
      <c r="M640" s="231"/>
      <c r="N640" s="232"/>
      <c r="O640" s="232"/>
      <c r="P640" s="232"/>
      <c r="Q640" s="232"/>
      <c r="R640" s="232"/>
      <c r="S640" s="232"/>
      <c r="T640" s="23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4" t="s">
        <v>145</v>
      </c>
      <c r="AU640" s="234" t="s">
        <v>84</v>
      </c>
      <c r="AV640" s="13" t="s">
        <v>81</v>
      </c>
      <c r="AW640" s="13" t="s">
        <v>34</v>
      </c>
      <c r="AX640" s="13" t="s">
        <v>73</v>
      </c>
      <c r="AY640" s="234" t="s">
        <v>134</v>
      </c>
    </row>
    <row r="641" s="14" customFormat="1">
      <c r="A641" s="14"/>
      <c r="B641" s="235"/>
      <c r="C641" s="236"/>
      <c r="D641" s="226" t="s">
        <v>145</v>
      </c>
      <c r="E641" s="237" t="s">
        <v>19</v>
      </c>
      <c r="F641" s="238" t="s">
        <v>721</v>
      </c>
      <c r="G641" s="236"/>
      <c r="H641" s="239">
        <v>7.5</v>
      </c>
      <c r="I641" s="240"/>
      <c r="J641" s="236"/>
      <c r="K641" s="236"/>
      <c r="L641" s="241"/>
      <c r="M641" s="242"/>
      <c r="N641" s="243"/>
      <c r="O641" s="243"/>
      <c r="P641" s="243"/>
      <c r="Q641" s="243"/>
      <c r="R641" s="243"/>
      <c r="S641" s="243"/>
      <c r="T641" s="244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5" t="s">
        <v>145</v>
      </c>
      <c r="AU641" s="245" t="s">
        <v>84</v>
      </c>
      <c r="AV641" s="14" t="s">
        <v>84</v>
      </c>
      <c r="AW641" s="14" t="s">
        <v>34</v>
      </c>
      <c r="AX641" s="14" t="s">
        <v>73</v>
      </c>
      <c r="AY641" s="245" t="s">
        <v>134</v>
      </c>
    </row>
    <row r="642" s="13" customFormat="1">
      <c r="A642" s="13"/>
      <c r="B642" s="224"/>
      <c r="C642" s="225"/>
      <c r="D642" s="226" t="s">
        <v>145</v>
      </c>
      <c r="E642" s="227" t="s">
        <v>19</v>
      </c>
      <c r="F642" s="228" t="s">
        <v>151</v>
      </c>
      <c r="G642" s="225"/>
      <c r="H642" s="227" t="s">
        <v>19</v>
      </c>
      <c r="I642" s="229"/>
      <c r="J642" s="225"/>
      <c r="K642" s="225"/>
      <c r="L642" s="230"/>
      <c r="M642" s="231"/>
      <c r="N642" s="232"/>
      <c r="O642" s="232"/>
      <c r="P642" s="232"/>
      <c r="Q642" s="232"/>
      <c r="R642" s="232"/>
      <c r="S642" s="232"/>
      <c r="T642" s="23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4" t="s">
        <v>145</v>
      </c>
      <c r="AU642" s="234" t="s">
        <v>84</v>
      </c>
      <c r="AV642" s="13" t="s">
        <v>81</v>
      </c>
      <c r="AW642" s="13" t="s">
        <v>34</v>
      </c>
      <c r="AX642" s="13" t="s">
        <v>73</v>
      </c>
      <c r="AY642" s="234" t="s">
        <v>134</v>
      </c>
    </row>
    <row r="643" s="13" customFormat="1">
      <c r="A643" s="13"/>
      <c r="B643" s="224"/>
      <c r="C643" s="225"/>
      <c r="D643" s="226" t="s">
        <v>145</v>
      </c>
      <c r="E643" s="227" t="s">
        <v>19</v>
      </c>
      <c r="F643" s="228" t="s">
        <v>147</v>
      </c>
      <c r="G643" s="225"/>
      <c r="H643" s="227" t="s">
        <v>19</v>
      </c>
      <c r="I643" s="229"/>
      <c r="J643" s="225"/>
      <c r="K643" s="225"/>
      <c r="L643" s="230"/>
      <c r="M643" s="231"/>
      <c r="N643" s="232"/>
      <c r="O643" s="232"/>
      <c r="P643" s="232"/>
      <c r="Q643" s="232"/>
      <c r="R643" s="232"/>
      <c r="S643" s="232"/>
      <c r="T643" s="23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4" t="s">
        <v>145</v>
      </c>
      <c r="AU643" s="234" t="s">
        <v>84</v>
      </c>
      <c r="AV643" s="13" t="s">
        <v>81</v>
      </c>
      <c r="AW643" s="13" t="s">
        <v>34</v>
      </c>
      <c r="AX643" s="13" t="s">
        <v>73</v>
      </c>
      <c r="AY643" s="234" t="s">
        <v>134</v>
      </c>
    </row>
    <row r="644" s="14" customFormat="1">
      <c r="A644" s="14"/>
      <c r="B644" s="235"/>
      <c r="C644" s="236"/>
      <c r="D644" s="226" t="s">
        <v>145</v>
      </c>
      <c r="E644" s="237" t="s">
        <v>19</v>
      </c>
      <c r="F644" s="238" t="s">
        <v>722</v>
      </c>
      <c r="G644" s="236"/>
      <c r="H644" s="239">
        <v>17.5</v>
      </c>
      <c r="I644" s="240"/>
      <c r="J644" s="236"/>
      <c r="K644" s="236"/>
      <c r="L644" s="241"/>
      <c r="M644" s="242"/>
      <c r="N644" s="243"/>
      <c r="O644" s="243"/>
      <c r="P644" s="243"/>
      <c r="Q644" s="243"/>
      <c r="R644" s="243"/>
      <c r="S644" s="243"/>
      <c r="T644" s="244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5" t="s">
        <v>145</v>
      </c>
      <c r="AU644" s="245" t="s">
        <v>84</v>
      </c>
      <c r="AV644" s="14" t="s">
        <v>84</v>
      </c>
      <c r="AW644" s="14" t="s">
        <v>34</v>
      </c>
      <c r="AX644" s="14" t="s">
        <v>73</v>
      </c>
      <c r="AY644" s="245" t="s">
        <v>134</v>
      </c>
    </row>
    <row r="645" s="15" customFormat="1">
      <c r="A645" s="15"/>
      <c r="B645" s="246"/>
      <c r="C645" s="247"/>
      <c r="D645" s="226" t="s">
        <v>145</v>
      </c>
      <c r="E645" s="248" t="s">
        <v>19</v>
      </c>
      <c r="F645" s="249" t="s">
        <v>153</v>
      </c>
      <c r="G645" s="247"/>
      <c r="H645" s="250">
        <v>172.5</v>
      </c>
      <c r="I645" s="251"/>
      <c r="J645" s="247"/>
      <c r="K645" s="247"/>
      <c r="L645" s="252"/>
      <c r="M645" s="253"/>
      <c r="N645" s="254"/>
      <c r="O645" s="254"/>
      <c r="P645" s="254"/>
      <c r="Q645" s="254"/>
      <c r="R645" s="254"/>
      <c r="S645" s="254"/>
      <c r="T645" s="255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56" t="s">
        <v>145</v>
      </c>
      <c r="AU645" s="256" t="s">
        <v>84</v>
      </c>
      <c r="AV645" s="15" t="s">
        <v>141</v>
      </c>
      <c r="AW645" s="15" t="s">
        <v>34</v>
      </c>
      <c r="AX645" s="15" t="s">
        <v>81</v>
      </c>
      <c r="AY645" s="256" t="s">
        <v>134</v>
      </c>
    </row>
    <row r="646" s="2" customFormat="1" ht="16.5" customHeight="1">
      <c r="A646" s="40"/>
      <c r="B646" s="41"/>
      <c r="C646" s="257" t="s">
        <v>723</v>
      </c>
      <c r="D646" s="257" t="s">
        <v>263</v>
      </c>
      <c r="E646" s="258" t="s">
        <v>724</v>
      </c>
      <c r="F646" s="259" t="s">
        <v>725</v>
      </c>
      <c r="G646" s="260" t="s">
        <v>168</v>
      </c>
      <c r="H646" s="261">
        <v>59</v>
      </c>
      <c r="I646" s="262"/>
      <c r="J646" s="263">
        <f>ROUND(I646*H646,2)</f>
        <v>0</v>
      </c>
      <c r="K646" s="259" t="s">
        <v>140</v>
      </c>
      <c r="L646" s="264"/>
      <c r="M646" s="265" t="s">
        <v>19</v>
      </c>
      <c r="N646" s="266" t="s">
        <v>44</v>
      </c>
      <c r="O646" s="86"/>
      <c r="P646" s="215">
        <f>O646*H646</f>
        <v>0</v>
      </c>
      <c r="Q646" s="215">
        <v>0.065670000000000006</v>
      </c>
      <c r="R646" s="215">
        <f>Q646*H646</f>
        <v>3.8745300000000005</v>
      </c>
      <c r="S646" s="215">
        <v>0</v>
      </c>
      <c r="T646" s="216">
        <f>S646*H646</f>
        <v>0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17" t="s">
        <v>200</v>
      </c>
      <c r="AT646" s="217" t="s">
        <v>263</v>
      </c>
      <c r="AU646" s="217" t="s">
        <v>84</v>
      </c>
      <c r="AY646" s="19" t="s">
        <v>134</v>
      </c>
      <c r="BE646" s="218">
        <f>IF(N646="základní",J646,0)</f>
        <v>0</v>
      </c>
      <c r="BF646" s="218">
        <f>IF(N646="snížená",J646,0)</f>
        <v>0</v>
      </c>
      <c r="BG646" s="218">
        <f>IF(N646="zákl. přenesená",J646,0)</f>
        <v>0</v>
      </c>
      <c r="BH646" s="218">
        <f>IF(N646="sníž. přenesená",J646,0)</f>
        <v>0</v>
      </c>
      <c r="BI646" s="218">
        <f>IF(N646="nulová",J646,0)</f>
        <v>0</v>
      </c>
      <c r="BJ646" s="19" t="s">
        <v>81</v>
      </c>
      <c r="BK646" s="218">
        <f>ROUND(I646*H646,2)</f>
        <v>0</v>
      </c>
      <c r="BL646" s="19" t="s">
        <v>141</v>
      </c>
      <c r="BM646" s="217" t="s">
        <v>726</v>
      </c>
    </row>
    <row r="647" s="13" customFormat="1">
      <c r="A647" s="13"/>
      <c r="B647" s="224"/>
      <c r="C647" s="225"/>
      <c r="D647" s="226" t="s">
        <v>145</v>
      </c>
      <c r="E647" s="227" t="s">
        <v>19</v>
      </c>
      <c r="F647" s="228" t="s">
        <v>718</v>
      </c>
      <c r="G647" s="225"/>
      <c r="H647" s="227" t="s">
        <v>19</v>
      </c>
      <c r="I647" s="229"/>
      <c r="J647" s="225"/>
      <c r="K647" s="225"/>
      <c r="L647" s="230"/>
      <c r="M647" s="231"/>
      <c r="N647" s="232"/>
      <c r="O647" s="232"/>
      <c r="P647" s="232"/>
      <c r="Q647" s="232"/>
      <c r="R647" s="232"/>
      <c r="S647" s="232"/>
      <c r="T647" s="23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4" t="s">
        <v>145</v>
      </c>
      <c r="AU647" s="234" t="s">
        <v>84</v>
      </c>
      <c r="AV647" s="13" t="s">
        <v>81</v>
      </c>
      <c r="AW647" s="13" t="s">
        <v>34</v>
      </c>
      <c r="AX647" s="13" t="s">
        <v>73</v>
      </c>
      <c r="AY647" s="234" t="s">
        <v>134</v>
      </c>
    </row>
    <row r="648" s="13" customFormat="1">
      <c r="A648" s="13"/>
      <c r="B648" s="224"/>
      <c r="C648" s="225"/>
      <c r="D648" s="226" t="s">
        <v>145</v>
      </c>
      <c r="E648" s="227" t="s">
        <v>19</v>
      </c>
      <c r="F648" s="228" t="s">
        <v>146</v>
      </c>
      <c r="G648" s="225"/>
      <c r="H648" s="227" t="s">
        <v>19</v>
      </c>
      <c r="I648" s="229"/>
      <c r="J648" s="225"/>
      <c r="K648" s="225"/>
      <c r="L648" s="230"/>
      <c r="M648" s="231"/>
      <c r="N648" s="232"/>
      <c r="O648" s="232"/>
      <c r="P648" s="232"/>
      <c r="Q648" s="232"/>
      <c r="R648" s="232"/>
      <c r="S648" s="232"/>
      <c r="T648" s="23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4" t="s">
        <v>145</v>
      </c>
      <c r="AU648" s="234" t="s">
        <v>84</v>
      </c>
      <c r="AV648" s="13" t="s">
        <v>81</v>
      </c>
      <c r="AW648" s="13" t="s">
        <v>34</v>
      </c>
      <c r="AX648" s="13" t="s">
        <v>73</v>
      </c>
      <c r="AY648" s="234" t="s">
        <v>134</v>
      </c>
    </row>
    <row r="649" s="13" customFormat="1">
      <c r="A649" s="13"/>
      <c r="B649" s="224"/>
      <c r="C649" s="225"/>
      <c r="D649" s="226" t="s">
        <v>145</v>
      </c>
      <c r="E649" s="227" t="s">
        <v>19</v>
      </c>
      <c r="F649" s="228" t="s">
        <v>147</v>
      </c>
      <c r="G649" s="225"/>
      <c r="H649" s="227" t="s">
        <v>19</v>
      </c>
      <c r="I649" s="229"/>
      <c r="J649" s="225"/>
      <c r="K649" s="225"/>
      <c r="L649" s="230"/>
      <c r="M649" s="231"/>
      <c r="N649" s="232"/>
      <c r="O649" s="232"/>
      <c r="P649" s="232"/>
      <c r="Q649" s="232"/>
      <c r="R649" s="232"/>
      <c r="S649" s="232"/>
      <c r="T649" s="23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4" t="s">
        <v>145</v>
      </c>
      <c r="AU649" s="234" t="s">
        <v>84</v>
      </c>
      <c r="AV649" s="13" t="s">
        <v>81</v>
      </c>
      <c r="AW649" s="13" t="s">
        <v>34</v>
      </c>
      <c r="AX649" s="13" t="s">
        <v>73</v>
      </c>
      <c r="AY649" s="234" t="s">
        <v>134</v>
      </c>
    </row>
    <row r="650" s="14" customFormat="1">
      <c r="A650" s="14"/>
      <c r="B650" s="235"/>
      <c r="C650" s="236"/>
      <c r="D650" s="226" t="s">
        <v>145</v>
      </c>
      <c r="E650" s="237" t="s">
        <v>19</v>
      </c>
      <c r="F650" s="238" t="s">
        <v>727</v>
      </c>
      <c r="G650" s="236"/>
      <c r="H650" s="239">
        <v>8</v>
      </c>
      <c r="I650" s="240"/>
      <c r="J650" s="236"/>
      <c r="K650" s="236"/>
      <c r="L650" s="241"/>
      <c r="M650" s="242"/>
      <c r="N650" s="243"/>
      <c r="O650" s="243"/>
      <c r="P650" s="243"/>
      <c r="Q650" s="243"/>
      <c r="R650" s="243"/>
      <c r="S650" s="243"/>
      <c r="T650" s="244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5" t="s">
        <v>145</v>
      </c>
      <c r="AU650" s="245" t="s">
        <v>84</v>
      </c>
      <c r="AV650" s="14" t="s">
        <v>84</v>
      </c>
      <c r="AW650" s="14" t="s">
        <v>34</v>
      </c>
      <c r="AX650" s="14" t="s">
        <v>73</v>
      </c>
      <c r="AY650" s="245" t="s">
        <v>134</v>
      </c>
    </row>
    <row r="651" s="14" customFormat="1">
      <c r="A651" s="14"/>
      <c r="B651" s="235"/>
      <c r="C651" s="236"/>
      <c r="D651" s="226" t="s">
        <v>145</v>
      </c>
      <c r="E651" s="237" t="s">
        <v>19</v>
      </c>
      <c r="F651" s="238" t="s">
        <v>728</v>
      </c>
      <c r="G651" s="236"/>
      <c r="H651" s="239">
        <v>40</v>
      </c>
      <c r="I651" s="240"/>
      <c r="J651" s="236"/>
      <c r="K651" s="236"/>
      <c r="L651" s="241"/>
      <c r="M651" s="242"/>
      <c r="N651" s="243"/>
      <c r="O651" s="243"/>
      <c r="P651" s="243"/>
      <c r="Q651" s="243"/>
      <c r="R651" s="243"/>
      <c r="S651" s="243"/>
      <c r="T651" s="244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45" t="s">
        <v>145</v>
      </c>
      <c r="AU651" s="245" t="s">
        <v>84</v>
      </c>
      <c r="AV651" s="14" t="s">
        <v>84</v>
      </c>
      <c r="AW651" s="14" t="s">
        <v>34</v>
      </c>
      <c r="AX651" s="14" t="s">
        <v>73</v>
      </c>
      <c r="AY651" s="245" t="s">
        <v>134</v>
      </c>
    </row>
    <row r="652" s="13" customFormat="1">
      <c r="A652" s="13"/>
      <c r="B652" s="224"/>
      <c r="C652" s="225"/>
      <c r="D652" s="226" t="s">
        <v>145</v>
      </c>
      <c r="E652" s="227" t="s">
        <v>19</v>
      </c>
      <c r="F652" s="228" t="s">
        <v>149</v>
      </c>
      <c r="G652" s="225"/>
      <c r="H652" s="227" t="s">
        <v>19</v>
      </c>
      <c r="I652" s="229"/>
      <c r="J652" s="225"/>
      <c r="K652" s="225"/>
      <c r="L652" s="230"/>
      <c r="M652" s="231"/>
      <c r="N652" s="232"/>
      <c r="O652" s="232"/>
      <c r="P652" s="232"/>
      <c r="Q652" s="232"/>
      <c r="R652" s="232"/>
      <c r="S652" s="232"/>
      <c r="T652" s="23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4" t="s">
        <v>145</v>
      </c>
      <c r="AU652" s="234" t="s">
        <v>84</v>
      </c>
      <c r="AV652" s="13" t="s">
        <v>81</v>
      </c>
      <c r="AW652" s="13" t="s">
        <v>34</v>
      </c>
      <c r="AX652" s="13" t="s">
        <v>73</v>
      </c>
      <c r="AY652" s="234" t="s">
        <v>134</v>
      </c>
    </row>
    <row r="653" s="14" customFormat="1">
      <c r="A653" s="14"/>
      <c r="B653" s="235"/>
      <c r="C653" s="236"/>
      <c r="D653" s="226" t="s">
        <v>145</v>
      </c>
      <c r="E653" s="237" t="s">
        <v>19</v>
      </c>
      <c r="F653" s="238" t="s">
        <v>729</v>
      </c>
      <c r="G653" s="236"/>
      <c r="H653" s="239">
        <v>5</v>
      </c>
      <c r="I653" s="240"/>
      <c r="J653" s="236"/>
      <c r="K653" s="236"/>
      <c r="L653" s="241"/>
      <c r="M653" s="242"/>
      <c r="N653" s="243"/>
      <c r="O653" s="243"/>
      <c r="P653" s="243"/>
      <c r="Q653" s="243"/>
      <c r="R653" s="243"/>
      <c r="S653" s="243"/>
      <c r="T653" s="244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5" t="s">
        <v>145</v>
      </c>
      <c r="AU653" s="245" t="s">
        <v>84</v>
      </c>
      <c r="AV653" s="14" t="s">
        <v>84</v>
      </c>
      <c r="AW653" s="14" t="s">
        <v>34</v>
      </c>
      <c r="AX653" s="14" t="s">
        <v>73</v>
      </c>
      <c r="AY653" s="245" t="s">
        <v>134</v>
      </c>
    </row>
    <row r="654" s="13" customFormat="1">
      <c r="A654" s="13"/>
      <c r="B654" s="224"/>
      <c r="C654" s="225"/>
      <c r="D654" s="226" t="s">
        <v>145</v>
      </c>
      <c r="E654" s="227" t="s">
        <v>19</v>
      </c>
      <c r="F654" s="228" t="s">
        <v>151</v>
      </c>
      <c r="G654" s="225"/>
      <c r="H654" s="227" t="s">
        <v>19</v>
      </c>
      <c r="I654" s="229"/>
      <c r="J654" s="225"/>
      <c r="K654" s="225"/>
      <c r="L654" s="230"/>
      <c r="M654" s="231"/>
      <c r="N654" s="232"/>
      <c r="O654" s="232"/>
      <c r="P654" s="232"/>
      <c r="Q654" s="232"/>
      <c r="R654" s="232"/>
      <c r="S654" s="232"/>
      <c r="T654" s="23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4" t="s">
        <v>145</v>
      </c>
      <c r="AU654" s="234" t="s">
        <v>84</v>
      </c>
      <c r="AV654" s="13" t="s">
        <v>81</v>
      </c>
      <c r="AW654" s="13" t="s">
        <v>34</v>
      </c>
      <c r="AX654" s="13" t="s">
        <v>73</v>
      </c>
      <c r="AY654" s="234" t="s">
        <v>134</v>
      </c>
    </row>
    <row r="655" s="13" customFormat="1">
      <c r="A655" s="13"/>
      <c r="B655" s="224"/>
      <c r="C655" s="225"/>
      <c r="D655" s="226" t="s">
        <v>145</v>
      </c>
      <c r="E655" s="227" t="s">
        <v>19</v>
      </c>
      <c r="F655" s="228" t="s">
        <v>147</v>
      </c>
      <c r="G655" s="225"/>
      <c r="H655" s="227" t="s">
        <v>19</v>
      </c>
      <c r="I655" s="229"/>
      <c r="J655" s="225"/>
      <c r="K655" s="225"/>
      <c r="L655" s="230"/>
      <c r="M655" s="231"/>
      <c r="N655" s="232"/>
      <c r="O655" s="232"/>
      <c r="P655" s="232"/>
      <c r="Q655" s="232"/>
      <c r="R655" s="232"/>
      <c r="S655" s="232"/>
      <c r="T655" s="23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4" t="s">
        <v>145</v>
      </c>
      <c r="AU655" s="234" t="s">
        <v>84</v>
      </c>
      <c r="AV655" s="13" t="s">
        <v>81</v>
      </c>
      <c r="AW655" s="13" t="s">
        <v>34</v>
      </c>
      <c r="AX655" s="13" t="s">
        <v>73</v>
      </c>
      <c r="AY655" s="234" t="s">
        <v>134</v>
      </c>
    </row>
    <row r="656" s="14" customFormat="1">
      <c r="A656" s="14"/>
      <c r="B656" s="235"/>
      <c r="C656" s="236"/>
      <c r="D656" s="226" t="s">
        <v>145</v>
      </c>
      <c r="E656" s="237" t="s">
        <v>19</v>
      </c>
      <c r="F656" s="238" t="s">
        <v>730</v>
      </c>
      <c r="G656" s="236"/>
      <c r="H656" s="239">
        <v>6</v>
      </c>
      <c r="I656" s="240"/>
      <c r="J656" s="236"/>
      <c r="K656" s="236"/>
      <c r="L656" s="241"/>
      <c r="M656" s="242"/>
      <c r="N656" s="243"/>
      <c r="O656" s="243"/>
      <c r="P656" s="243"/>
      <c r="Q656" s="243"/>
      <c r="R656" s="243"/>
      <c r="S656" s="243"/>
      <c r="T656" s="24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5" t="s">
        <v>145</v>
      </c>
      <c r="AU656" s="245" t="s">
        <v>84</v>
      </c>
      <c r="AV656" s="14" t="s">
        <v>84</v>
      </c>
      <c r="AW656" s="14" t="s">
        <v>34</v>
      </c>
      <c r="AX656" s="14" t="s">
        <v>73</v>
      </c>
      <c r="AY656" s="245" t="s">
        <v>134</v>
      </c>
    </row>
    <row r="657" s="15" customFormat="1">
      <c r="A657" s="15"/>
      <c r="B657" s="246"/>
      <c r="C657" s="247"/>
      <c r="D657" s="226" t="s">
        <v>145</v>
      </c>
      <c r="E657" s="248" t="s">
        <v>19</v>
      </c>
      <c r="F657" s="249" t="s">
        <v>153</v>
      </c>
      <c r="G657" s="247"/>
      <c r="H657" s="250">
        <v>59</v>
      </c>
      <c r="I657" s="251"/>
      <c r="J657" s="247"/>
      <c r="K657" s="247"/>
      <c r="L657" s="252"/>
      <c r="M657" s="253"/>
      <c r="N657" s="254"/>
      <c r="O657" s="254"/>
      <c r="P657" s="254"/>
      <c r="Q657" s="254"/>
      <c r="R657" s="254"/>
      <c r="S657" s="254"/>
      <c r="T657" s="255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56" t="s">
        <v>145</v>
      </c>
      <c r="AU657" s="256" t="s">
        <v>84</v>
      </c>
      <c r="AV657" s="15" t="s">
        <v>141</v>
      </c>
      <c r="AW657" s="15" t="s">
        <v>34</v>
      </c>
      <c r="AX657" s="15" t="s">
        <v>81</v>
      </c>
      <c r="AY657" s="256" t="s">
        <v>134</v>
      </c>
    </row>
    <row r="658" s="2" customFormat="1" ht="16.5" customHeight="1">
      <c r="A658" s="40"/>
      <c r="B658" s="41"/>
      <c r="C658" s="257" t="s">
        <v>731</v>
      </c>
      <c r="D658" s="257" t="s">
        <v>263</v>
      </c>
      <c r="E658" s="258" t="s">
        <v>732</v>
      </c>
      <c r="F658" s="259" t="s">
        <v>733</v>
      </c>
      <c r="G658" s="260" t="s">
        <v>168</v>
      </c>
      <c r="H658" s="261">
        <v>724.71000000000004</v>
      </c>
      <c r="I658" s="262"/>
      <c r="J658" s="263">
        <f>ROUND(I658*H658,2)</f>
        <v>0</v>
      </c>
      <c r="K658" s="259" t="s">
        <v>140</v>
      </c>
      <c r="L658" s="264"/>
      <c r="M658" s="265" t="s">
        <v>19</v>
      </c>
      <c r="N658" s="266" t="s">
        <v>44</v>
      </c>
      <c r="O658" s="86"/>
      <c r="P658" s="215">
        <f>O658*H658</f>
        <v>0</v>
      </c>
      <c r="Q658" s="215">
        <v>0.080000000000000002</v>
      </c>
      <c r="R658" s="215">
        <f>Q658*H658</f>
        <v>57.976800000000004</v>
      </c>
      <c r="S658" s="215">
        <v>0</v>
      </c>
      <c r="T658" s="216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17" t="s">
        <v>200</v>
      </c>
      <c r="AT658" s="217" t="s">
        <v>263</v>
      </c>
      <c r="AU658" s="217" t="s">
        <v>84</v>
      </c>
      <c r="AY658" s="19" t="s">
        <v>134</v>
      </c>
      <c r="BE658" s="218">
        <f>IF(N658="základní",J658,0)</f>
        <v>0</v>
      </c>
      <c r="BF658" s="218">
        <f>IF(N658="snížená",J658,0)</f>
        <v>0</v>
      </c>
      <c r="BG658" s="218">
        <f>IF(N658="zákl. přenesená",J658,0)</f>
        <v>0</v>
      </c>
      <c r="BH658" s="218">
        <f>IF(N658="sníž. přenesená",J658,0)</f>
        <v>0</v>
      </c>
      <c r="BI658" s="218">
        <f>IF(N658="nulová",J658,0)</f>
        <v>0</v>
      </c>
      <c r="BJ658" s="19" t="s">
        <v>81</v>
      </c>
      <c r="BK658" s="218">
        <f>ROUND(I658*H658,2)</f>
        <v>0</v>
      </c>
      <c r="BL658" s="19" t="s">
        <v>141</v>
      </c>
      <c r="BM658" s="217" t="s">
        <v>734</v>
      </c>
    </row>
    <row r="659" s="13" customFormat="1">
      <c r="A659" s="13"/>
      <c r="B659" s="224"/>
      <c r="C659" s="225"/>
      <c r="D659" s="226" t="s">
        <v>145</v>
      </c>
      <c r="E659" s="227" t="s">
        <v>19</v>
      </c>
      <c r="F659" s="228" t="s">
        <v>718</v>
      </c>
      <c r="G659" s="225"/>
      <c r="H659" s="227" t="s">
        <v>19</v>
      </c>
      <c r="I659" s="229"/>
      <c r="J659" s="225"/>
      <c r="K659" s="225"/>
      <c r="L659" s="230"/>
      <c r="M659" s="231"/>
      <c r="N659" s="232"/>
      <c r="O659" s="232"/>
      <c r="P659" s="232"/>
      <c r="Q659" s="232"/>
      <c r="R659" s="232"/>
      <c r="S659" s="232"/>
      <c r="T659" s="23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4" t="s">
        <v>145</v>
      </c>
      <c r="AU659" s="234" t="s">
        <v>84</v>
      </c>
      <c r="AV659" s="13" t="s">
        <v>81</v>
      </c>
      <c r="AW659" s="13" t="s">
        <v>34</v>
      </c>
      <c r="AX659" s="13" t="s">
        <v>73</v>
      </c>
      <c r="AY659" s="234" t="s">
        <v>134</v>
      </c>
    </row>
    <row r="660" s="13" customFormat="1">
      <c r="A660" s="13"/>
      <c r="B660" s="224"/>
      <c r="C660" s="225"/>
      <c r="D660" s="226" t="s">
        <v>145</v>
      </c>
      <c r="E660" s="227" t="s">
        <v>19</v>
      </c>
      <c r="F660" s="228" t="s">
        <v>146</v>
      </c>
      <c r="G660" s="225"/>
      <c r="H660" s="227" t="s">
        <v>19</v>
      </c>
      <c r="I660" s="229"/>
      <c r="J660" s="225"/>
      <c r="K660" s="225"/>
      <c r="L660" s="230"/>
      <c r="M660" s="231"/>
      <c r="N660" s="232"/>
      <c r="O660" s="232"/>
      <c r="P660" s="232"/>
      <c r="Q660" s="232"/>
      <c r="R660" s="232"/>
      <c r="S660" s="232"/>
      <c r="T660" s="23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4" t="s">
        <v>145</v>
      </c>
      <c r="AU660" s="234" t="s">
        <v>84</v>
      </c>
      <c r="AV660" s="13" t="s">
        <v>81</v>
      </c>
      <c r="AW660" s="13" t="s">
        <v>34</v>
      </c>
      <c r="AX660" s="13" t="s">
        <v>73</v>
      </c>
      <c r="AY660" s="234" t="s">
        <v>134</v>
      </c>
    </row>
    <row r="661" s="13" customFormat="1">
      <c r="A661" s="13"/>
      <c r="B661" s="224"/>
      <c r="C661" s="225"/>
      <c r="D661" s="226" t="s">
        <v>145</v>
      </c>
      <c r="E661" s="227" t="s">
        <v>19</v>
      </c>
      <c r="F661" s="228" t="s">
        <v>147</v>
      </c>
      <c r="G661" s="225"/>
      <c r="H661" s="227" t="s">
        <v>19</v>
      </c>
      <c r="I661" s="229"/>
      <c r="J661" s="225"/>
      <c r="K661" s="225"/>
      <c r="L661" s="230"/>
      <c r="M661" s="231"/>
      <c r="N661" s="232"/>
      <c r="O661" s="232"/>
      <c r="P661" s="232"/>
      <c r="Q661" s="232"/>
      <c r="R661" s="232"/>
      <c r="S661" s="232"/>
      <c r="T661" s="23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4" t="s">
        <v>145</v>
      </c>
      <c r="AU661" s="234" t="s">
        <v>84</v>
      </c>
      <c r="AV661" s="13" t="s">
        <v>81</v>
      </c>
      <c r="AW661" s="13" t="s">
        <v>34</v>
      </c>
      <c r="AX661" s="13" t="s">
        <v>73</v>
      </c>
      <c r="AY661" s="234" t="s">
        <v>134</v>
      </c>
    </row>
    <row r="662" s="14" customFormat="1">
      <c r="A662" s="14"/>
      <c r="B662" s="235"/>
      <c r="C662" s="236"/>
      <c r="D662" s="226" t="s">
        <v>145</v>
      </c>
      <c r="E662" s="237" t="s">
        <v>19</v>
      </c>
      <c r="F662" s="238" t="s">
        <v>735</v>
      </c>
      <c r="G662" s="236"/>
      <c r="H662" s="239">
        <v>180.5</v>
      </c>
      <c r="I662" s="240"/>
      <c r="J662" s="236"/>
      <c r="K662" s="236"/>
      <c r="L662" s="241"/>
      <c r="M662" s="242"/>
      <c r="N662" s="243"/>
      <c r="O662" s="243"/>
      <c r="P662" s="243"/>
      <c r="Q662" s="243"/>
      <c r="R662" s="243"/>
      <c r="S662" s="243"/>
      <c r="T662" s="244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5" t="s">
        <v>145</v>
      </c>
      <c r="AU662" s="245" t="s">
        <v>84</v>
      </c>
      <c r="AV662" s="14" t="s">
        <v>84</v>
      </c>
      <c r="AW662" s="14" t="s">
        <v>34</v>
      </c>
      <c r="AX662" s="14" t="s">
        <v>73</v>
      </c>
      <c r="AY662" s="245" t="s">
        <v>134</v>
      </c>
    </row>
    <row r="663" s="14" customFormat="1">
      <c r="A663" s="14"/>
      <c r="B663" s="235"/>
      <c r="C663" s="236"/>
      <c r="D663" s="226" t="s">
        <v>145</v>
      </c>
      <c r="E663" s="237" t="s">
        <v>19</v>
      </c>
      <c r="F663" s="238" t="s">
        <v>736</v>
      </c>
      <c r="G663" s="236"/>
      <c r="H663" s="239">
        <v>380.5</v>
      </c>
      <c r="I663" s="240"/>
      <c r="J663" s="236"/>
      <c r="K663" s="236"/>
      <c r="L663" s="241"/>
      <c r="M663" s="242"/>
      <c r="N663" s="243"/>
      <c r="O663" s="243"/>
      <c r="P663" s="243"/>
      <c r="Q663" s="243"/>
      <c r="R663" s="243"/>
      <c r="S663" s="243"/>
      <c r="T663" s="244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5" t="s">
        <v>145</v>
      </c>
      <c r="AU663" s="245" t="s">
        <v>84</v>
      </c>
      <c r="AV663" s="14" t="s">
        <v>84</v>
      </c>
      <c r="AW663" s="14" t="s">
        <v>34</v>
      </c>
      <c r="AX663" s="14" t="s">
        <v>73</v>
      </c>
      <c r="AY663" s="245" t="s">
        <v>134</v>
      </c>
    </row>
    <row r="664" s="13" customFormat="1">
      <c r="A664" s="13"/>
      <c r="B664" s="224"/>
      <c r="C664" s="225"/>
      <c r="D664" s="226" t="s">
        <v>145</v>
      </c>
      <c r="E664" s="227" t="s">
        <v>19</v>
      </c>
      <c r="F664" s="228" t="s">
        <v>149</v>
      </c>
      <c r="G664" s="225"/>
      <c r="H664" s="227" t="s">
        <v>19</v>
      </c>
      <c r="I664" s="229"/>
      <c r="J664" s="225"/>
      <c r="K664" s="225"/>
      <c r="L664" s="230"/>
      <c r="M664" s="231"/>
      <c r="N664" s="232"/>
      <c r="O664" s="232"/>
      <c r="P664" s="232"/>
      <c r="Q664" s="232"/>
      <c r="R664" s="232"/>
      <c r="S664" s="232"/>
      <c r="T664" s="23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4" t="s">
        <v>145</v>
      </c>
      <c r="AU664" s="234" t="s">
        <v>84</v>
      </c>
      <c r="AV664" s="13" t="s">
        <v>81</v>
      </c>
      <c r="AW664" s="13" t="s">
        <v>34</v>
      </c>
      <c r="AX664" s="13" t="s">
        <v>73</v>
      </c>
      <c r="AY664" s="234" t="s">
        <v>134</v>
      </c>
    </row>
    <row r="665" s="14" customFormat="1">
      <c r="A665" s="14"/>
      <c r="B665" s="235"/>
      <c r="C665" s="236"/>
      <c r="D665" s="226" t="s">
        <v>145</v>
      </c>
      <c r="E665" s="237" t="s">
        <v>19</v>
      </c>
      <c r="F665" s="238" t="s">
        <v>737</v>
      </c>
      <c r="G665" s="236"/>
      <c r="H665" s="239">
        <v>78.5</v>
      </c>
      <c r="I665" s="240"/>
      <c r="J665" s="236"/>
      <c r="K665" s="236"/>
      <c r="L665" s="241"/>
      <c r="M665" s="242"/>
      <c r="N665" s="243"/>
      <c r="O665" s="243"/>
      <c r="P665" s="243"/>
      <c r="Q665" s="243"/>
      <c r="R665" s="243"/>
      <c r="S665" s="243"/>
      <c r="T665" s="24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5" t="s">
        <v>145</v>
      </c>
      <c r="AU665" s="245" t="s">
        <v>84</v>
      </c>
      <c r="AV665" s="14" t="s">
        <v>84</v>
      </c>
      <c r="AW665" s="14" t="s">
        <v>34</v>
      </c>
      <c r="AX665" s="14" t="s">
        <v>73</v>
      </c>
      <c r="AY665" s="245" t="s">
        <v>134</v>
      </c>
    </row>
    <row r="666" s="13" customFormat="1">
      <c r="A666" s="13"/>
      <c r="B666" s="224"/>
      <c r="C666" s="225"/>
      <c r="D666" s="226" t="s">
        <v>145</v>
      </c>
      <c r="E666" s="227" t="s">
        <v>19</v>
      </c>
      <c r="F666" s="228" t="s">
        <v>151</v>
      </c>
      <c r="G666" s="225"/>
      <c r="H666" s="227" t="s">
        <v>19</v>
      </c>
      <c r="I666" s="229"/>
      <c r="J666" s="225"/>
      <c r="K666" s="225"/>
      <c r="L666" s="230"/>
      <c r="M666" s="231"/>
      <c r="N666" s="232"/>
      <c r="O666" s="232"/>
      <c r="P666" s="232"/>
      <c r="Q666" s="232"/>
      <c r="R666" s="232"/>
      <c r="S666" s="232"/>
      <c r="T666" s="23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4" t="s">
        <v>145</v>
      </c>
      <c r="AU666" s="234" t="s">
        <v>84</v>
      </c>
      <c r="AV666" s="13" t="s">
        <v>81</v>
      </c>
      <c r="AW666" s="13" t="s">
        <v>34</v>
      </c>
      <c r="AX666" s="13" t="s">
        <v>73</v>
      </c>
      <c r="AY666" s="234" t="s">
        <v>134</v>
      </c>
    </row>
    <row r="667" s="13" customFormat="1">
      <c r="A667" s="13"/>
      <c r="B667" s="224"/>
      <c r="C667" s="225"/>
      <c r="D667" s="226" t="s">
        <v>145</v>
      </c>
      <c r="E667" s="227" t="s">
        <v>19</v>
      </c>
      <c r="F667" s="228" t="s">
        <v>147</v>
      </c>
      <c r="G667" s="225"/>
      <c r="H667" s="227" t="s">
        <v>19</v>
      </c>
      <c r="I667" s="229"/>
      <c r="J667" s="225"/>
      <c r="K667" s="225"/>
      <c r="L667" s="230"/>
      <c r="M667" s="231"/>
      <c r="N667" s="232"/>
      <c r="O667" s="232"/>
      <c r="P667" s="232"/>
      <c r="Q667" s="232"/>
      <c r="R667" s="232"/>
      <c r="S667" s="232"/>
      <c r="T667" s="23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4" t="s">
        <v>145</v>
      </c>
      <c r="AU667" s="234" t="s">
        <v>84</v>
      </c>
      <c r="AV667" s="13" t="s">
        <v>81</v>
      </c>
      <c r="AW667" s="13" t="s">
        <v>34</v>
      </c>
      <c r="AX667" s="13" t="s">
        <v>73</v>
      </c>
      <c r="AY667" s="234" t="s">
        <v>134</v>
      </c>
    </row>
    <row r="668" s="14" customFormat="1">
      <c r="A668" s="14"/>
      <c r="B668" s="235"/>
      <c r="C668" s="236"/>
      <c r="D668" s="226" t="s">
        <v>145</v>
      </c>
      <c r="E668" s="237" t="s">
        <v>19</v>
      </c>
      <c r="F668" s="238" t="s">
        <v>738</v>
      </c>
      <c r="G668" s="236"/>
      <c r="H668" s="239">
        <v>71</v>
      </c>
      <c r="I668" s="240"/>
      <c r="J668" s="236"/>
      <c r="K668" s="236"/>
      <c r="L668" s="241"/>
      <c r="M668" s="242"/>
      <c r="N668" s="243"/>
      <c r="O668" s="243"/>
      <c r="P668" s="243"/>
      <c r="Q668" s="243"/>
      <c r="R668" s="243"/>
      <c r="S668" s="243"/>
      <c r="T668" s="244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5" t="s">
        <v>145</v>
      </c>
      <c r="AU668" s="245" t="s">
        <v>84</v>
      </c>
      <c r="AV668" s="14" t="s">
        <v>84</v>
      </c>
      <c r="AW668" s="14" t="s">
        <v>34</v>
      </c>
      <c r="AX668" s="14" t="s">
        <v>73</v>
      </c>
      <c r="AY668" s="245" t="s">
        <v>134</v>
      </c>
    </row>
    <row r="669" s="15" customFormat="1">
      <c r="A669" s="15"/>
      <c r="B669" s="246"/>
      <c r="C669" s="247"/>
      <c r="D669" s="226" t="s">
        <v>145</v>
      </c>
      <c r="E669" s="248" t="s">
        <v>19</v>
      </c>
      <c r="F669" s="249" t="s">
        <v>153</v>
      </c>
      <c r="G669" s="247"/>
      <c r="H669" s="250">
        <v>710.5</v>
      </c>
      <c r="I669" s="251"/>
      <c r="J669" s="247"/>
      <c r="K669" s="247"/>
      <c r="L669" s="252"/>
      <c r="M669" s="253"/>
      <c r="N669" s="254"/>
      <c r="O669" s="254"/>
      <c r="P669" s="254"/>
      <c r="Q669" s="254"/>
      <c r="R669" s="254"/>
      <c r="S669" s="254"/>
      <c r="T669" s="255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56" t="s">
        <v>145</v>
      </c>
      <c r="AU669" s="256" t="s">
        <v>84</v>
      </c>
      <c r="AV669" s="15" t="s">
        <v>141</v>
      </c>
      <c r="AW669" s="15" t="s">
        <v>34</v>
      </c>
      <c r="AX669" s="15" t="s">
        <v>81</v>
      </c>
      <c r="AY669" s="256" t="s">
        <v>134</v>
      </c>
    </row>
    <row r="670" s="14" customFormat="1">
      <c r="A670" s="14"/>
      <c r="B670" s="235"/>
      <c r="C670" s="236"/>
      <c r="D670" s="226" t="s">
        <v>145</v>
      </c>
      <c r="E670" s="236"/>
      <c r="F670" s="238" t="s">
        <v>739</v>
      </c>
      <c r="G670" s="236"/>
      <c r="H670" s="239">
        <v>724.71000000000004</v>
      </c>
      <c r="I670" s="240"/>
      <c r="J670" s="236"/>
      <c r="K670" s="236"/>
      <c r="L670" s="241"/>
      <c r="M670" s="242"/>
      <c r="N670" s="243"/>
      <c r="O670" s="243"/>
      <c r="P670" s="243"/>
      <c r="Q670" s="243"/>
      <c r="R670" s="243"/>
      <c r="S670" s="243"/>
      <c r="T670" s="244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5" t="s">
        <v>145</v>
      </c>
      <c r="AU670" s="245" t="s">
        <v>84</v>
      </c>
      <c r="AV670" s="14" t="s">
        <v>84</v>
      </c>
      <c r="AW670" s="14" t="s">
        <v>4</v>
      </c>
      <c r="AX670" s="14" t="s">
        <v>81</v>
      </c>
      <c r="AY670" s="245" t="s">
        <v>134</v>
      </c>
    </row>
    <row r="671" s="2" customFormat="1" ht="16.5" customHeight="1">
      <c r="A671" s="40"/>
      <c r="B671" s="41"/>
      <c r="C671" s="206" t="s">
        <v>740</v>
      </c>
      <c r="D671" s="206" t="s">
        <v>136</v>
      </c>
      <c r="E671" s="207" t="s">
        <v>741</v>
      </c>
      <c r="F671" s="208" t="s">
        <v>742</v>
      </c>
      <c r="G671" s="209" t="s">
        <v>177</v>
      </c>
      <c r="H671" s="210">
        <v>75.173000000000002</v>
      </c>
      <c r="I671" s="211"/>
      <c r="J671" s="212">
        <f>ROUND(I671*H671,2)</f>
        <v>0</v>
      </c>
      <c r="K671" s="208" t="s">
        <v>140</v>
      </c>
      <c r="L671" s="46"/>
      <c r="M671" s="213" t="s">
        <v>19</v>
      </c>
      <c r="N671" s="214" t="s">
        <v>44</v>
      </c>
      <c r="O671" s="86"/>
      <c r="P671" s="215">
        <f>O671*H671</f>
        <v>0</v>
      </c>
      <c r="Q671" s="215">
        <v>2.2563399999999998</v>
      </c>
      <c r="R671" s="215">
        <f>Q671*H671</f>
        <v>169.61584682</v>
      </c>
      <c r="S671" s="215">
        <v>0</v>
      </c>
      <c r="T671" s="216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17" t="s">
        <v>141</v>
      </c>
      <c r="AT671" s="217" t="s">
        <v>136</v>
      </c>
      <c r="AU671" s="217" t="s">
        <v>84</v>
      </c>
      <c r="AY671" s="19" t="s">
        <v>134</v>
      </c>
      <c r="BE671" s="218">
        <f>IF(N671="základní",J671,0)</f>
        <v>0</v>
      </c>
      <c r="BF671" s="218">
        <f>IF(N671="snížená",J671,0)</f>
        <v>0</v>
      </c>
      <c r="BG671" s="218">
        <f>IF(N671="zákl. přenesená",J671,0)</f>
        <v>0</v>
      </c>
      <c r="BH671" s="218">
        <f>IF(N671="sníž. přenesená",J671,0)</f>
        <v>0</v>
      </c>
      <c r="BI671" s="218">
        <f>IF(N671="nulová",J671,0)</f>
        <v>0</v>
      </c>
      <c r="BJ671" s="19" t="s">
        <v>81</v>
      </c>
      <c r="BK671" s="218">
        <f>ROUND(I671*H671,2)</f>
        <v>0</v>
      </c>
      <c r="BL671" s="19" t="s">
        <v>141</v>
      </c>
      <c r="BM671" s="217" t="s">
        <v>743</v>
      </c>
    </row>
    <row r="672" s="2" customFormat="1">
      <c r="A672" s="40"/>
      <c r="B672" s="41"/>
      <c r="C672" s="42"/>
      <c r="D672" s="219" t="s">
        <v>143</v>
      </c>
      <c r="E672" s="42"/>
      <c r="F672" s="220" t="s">
        <v>744</v>
      </c>
      <c r="G672" s="42"/>
      <c r="H672" s="42"/>
      <c r="I672" s="221"/>
      <c r="J672" s="42"/>
      <c r="K672" s="42"/>
      <c r="L672" s="46"/>
      <c r="M672" s="222"/>
      <c r="N672" s="223"/>
      <c r="O672" s="86"/>
      <c r="P672" s="86"/>
      <c r="Q672" s="86"/>
      <c r="R672" s="86"/>
      <c r="S672" s="86"/>
      <c r="T672" s="87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T672" s="19" t="s">
        <v>143</v>
      </c>
      <c r="AU672" s="19" t="s">
        <v>84</v>
      </c>
    </row>
    <row r="673" s="13" customFormat="1">
      <c r="A673" s="13"/>
      <c r="B673" s="224"/>
      <c r="C673" s="225"/>
      <c r="D673" s="226" t="s">
        <v>145</v>
      </c>
      <c r="E673" s="227" t="s">
        <v>19</v>
      </c>
      <c r="F673" s="228" t="s">
        <v>745</v>
      </c>
      <c r="G673" s="225"/>
      <c r="H673" s="227" t="s">
        <v>19</v>
      </c>
      <c r="I673" s="229"/>
      <c r="J673" s="225"/>
      <c r="K673" s="225"/>
      <c r="L673" s="230"/>
      <c r="M673" s="231"/>
      <c r="N673" s="232"/>
      <c r="O673" s="232"/>
      <c r="P673" s="232"/>
      <c r="Q673" s="232"/>
      <c r="R673" s="232"/>
      <c r="S673" s="232"/>
      <c r="T673" s="23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4" t="s">
        <v>145</v>
      </c>
      <c r="AU673" s="234" t="s">
        <v>84</v>
      </c>
      <c r="AV673" s="13" t="s">
        <v>81</v>
      </c>
      <c r="AW673" s="13" t="s">
        <v>34</v>
      </c>
      <c r="AX673" s="13" t="s">
        <v>73</v>
      </c>
      <c r="AY673" s="234" t="s">
        <v>134</v>
      </c>
    </row>
    <row r="674" s="14" customFormat="1">
      <c r="A674" s="14"/>
      <c r="B674" s="235"/>
      <c r="C674" s="236"/>
      <c r="D674" s="226" t="s">
        <v>145</v>
      </c>
      <c r="E674" s="237" t="s">
        <v>19</v>
      </c>
      <c r="F674" s="238" t="s">
        <v>746</v>
      </c>
      <c r="G674" s="236"/>
      <c r="H674" s="239">
        <v>53.978000000000002</v>
      </c>
      <c r="I674" s="240"/>
      <c r="J674" s="236"/>
      <c r="K674" s="236"/>
      <c r="L674" s="241"/>
      <c r="M674" s="242"/>
      <c r="N674" s="243"/>
      <c r="O674" s="243"/>
      <c r="P674" s="243"/>
      <c r="Q674" s="243"/>
      <c r="R674" s="243"/>
      <c r="S674" s="243"/>
      <c r="T674" s="24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5" t="s">
        <v>145</v>
      </c>
      <c r="AU674" s="245" t="s">
        <v>84</v>
      </c>
      <c r="AV674" s="14" t="s">
        <v>84</v>
      </c>
      <c r="AW674" s="14" t="s">
        <v>34</v>
      </c>
      <c r="AX674" s="14" t="s">
        <v>73</v>
      </c>
      <c r="AY674" s="245" t="s">
        <v>134</v>
      </c>
    </row>
    <row r="675" s="14" customFormat="1">
      <c r="A675" s="14"/>
      <c r="B675" s="235"/>
      <c r="C675" s="236"/>
      <c r="D675" s="226" t="s">
        <v>145</v>
      </c>
      <c r="E675" s="237" t="s">
        <v>19</v>
      </c>
      <c r="F675" s="238" t="s">
        <v>747</v>
      </c>
      <c r="G675" s="236"/>
      <c r="H675" s="239">
        <v>21.195</v>
      </c>
      <c r="I675" s="240"/>
      <c r="J675" s="236"/>
      <c r="K675" s="236"/>
      <c r="L675" s="241"/>
      <c r="M675" s="242"/>
      <c r="N675" s="243"/>
      <c r="O675" s="243"/>
      <c r="P675" s="243"/>
      <c r="Q675" s="243"/>
      <c r="R675" s="243"/>
      <c r="S675" s="243"/>
      <c r="T675" s="244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5" t="s">
        <v>145</v>
      </c>
      <c r="AU675" s="245" t="s">
        <v>84</v>
      </c>
      <c r="AV675" s="14" t="s">
        <v>84</v>
      </c>
      <c r="AW675" s="14" t="s">
        <v>34</v>
      </c>
      <c r="AX675" s="14" t="s">
        <v>73</v>
      </c>
      <c r="AY675" s="245" t="s">
        <v>134</v>
      </c>
    </row>
    <row r="676" s="15" customFormat="1">
      <c r="A676" s="15"/>
      <c r="B676" s="246"/>
      <c r="C676" s="247"/>
      <c r="D676" s="226" t="s">
        <v>145</v>
      </c>
      <c r="E676" s="248" t="s">
        <v>19</v>
      </c>
      <c r="F676" s="249" t="s">
        <v>153</v>
      </c>
      <c r="G676" s="247"/>
      <c r="H676" s="250">
        <v>75.173000000000002</v>
      </c>
      <c r="I676" s="251"/>
      <c r="J676" s="247"/>
      <c r="K676" s="247"/>
      <c r="L676" s="252"/>
      <c r="M676" s="253"/>
      <c r="N676" s="254"/>
      <c r="O676" s="254"/>
      <c r="P676" s="254"/>
      <c r="Q676" s="254"/>
      <c r="R676" s="254"/>
      <c r="S676" s="254"/>
      <c r="T676" s="255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56" t="s">
        <v>145</v>
      </c>
      <c r="AU676" s="256" t="s">
        <v>84</v>
      </c>
      <c r="AV676" s="15" t="s">
        <v>141</v>
      </c>
      <c r="AW676" s="15" t="s">
        <v>34</v>
      </c>
      <c r="AX676" s="15" t="s">
        <v>81</v>
      </c>
      <c r="AY676" s="256" t="s">
        <v>134</v>
      </c>
    </row>
    <row r="677" s="2" customFormat="1" ht="24.15" customHeight="1">
      <c r="A677" s="40"/>
      <c r="B677" s="41"/>
      <c r="C677" s="206" t="s">
        <v>748</v>
      </c>
      <c r="D677" s="206" t="s">
        <v>136</v>
      </c>
      <c r="E677" s="207" t="s">
        <v>749</v>
      </c>
      <c r="F677" s="208" t="s">
        <v>750</v>
      </c>
      <c r="G677" s="209" t="s">
        <v>168</v>
      </c>
      <c r="H677" s="210">
        <v>40</v>
      </c>
      <c r="I677" s="211"/>
      <c r="J677" s="212">
        <f>ROUND(I677*H677,2)</f>
        <v>0</v>
      </c>
      <c r="K677" s="208" t="s">
        <v>140</v>
      </c>
      <c r="L677" s="46"/>
      <c r="M677" s="213" t="s">
        <v>19</v>
      </c>
      <c r="N677" s="214" t="s">
        <v>44</v>
      </c>
      <c r="O677" s="86"/>
      <c r="P677" s="215">
        <f>O677*H677</f>
        <v>0</v>
      </c>
      <c r="Q677" s="215">
        <v>0</v>
      </c>
      <c r="R677" s="215">
        <f>Q677*H677</f>
        <v>0</v>
      </c>
      <c r="S677" s="215">
        <v>0</v>
      </c>
      <c r="T677" s="216">
        <f>S677*H677</f>
        <v>0</v>
      </c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R677" s="217" t="s">
        <v>141</v>
      </c>
      <c r="AT677" s="217" t="s">
        <v>136</v>
      </c>
      <c r="AU677" s="217" t="s">
        <v>84</v>
      </c>
      <c r="AY677" s="19" t="s">
        <v>134</v>
      </c>
      <c r="BE677" s="218">
        <f>IF(N677="základní",J677,0)</f>
        <v>0</v>
      </c>
      <c r="BF677" s="218">
        <f>IF(N677="snížená",J677,0)</f>
        <v>0</v>
      </c>
      <c r="BG677" s="218">
        <f>IF(N677="zákl. přenesená",J677,0)</f>
        <v>0</v>
      </c>
      <c r="BH677" s="218">
        <f>IF(N677="sníž. přenesená",J677,0)</f>
        <v>0</v>
      </c>
      <c r="BI677" s="218">
        <f>IF(N677="nulová",J677,0)</f>
        <v>0</v>
      </c>
      <c r="BJ677" s="19" t="s">
        <v>81</v>
      </c>
      <c r="BK677" s="218">
        <f>ROUND(I677*H677,2)</f>
        <v>0</v>
      </c>
      <c r="BL677" s="19" t="s">
        <v>141</v>
      </c>
      <c r="BM677" s="217" t="s">
        <v>751</v>
      </c>
    </row>
    <row r="678" s="2" customFormat="1">
      <c r="A678" s="40"/>
      <c r="B678" s="41"/>
      <c r="C678" s="42"/>
      <c r="D678" s="219" t="s">
        <v>143</v>
      </c>
      <c r="E678" s="42"/>
      <c r="F678" s="220" t="s">
        <v>752</v>
      </c>
      <c r="G678" s="42"/>
      <c r="H678" s="42"/>
      <c r="I678" s="221"/>
      <c r="J678" s="42"/>
      <c r="K678" s="42"/>
      <c r="L678" s="46"/>
      <c r="M678" s="222"/>
      <c r="N678" s="223"/>
      <c r="O678" s="86"/>
      <c r="P678" s="86"/>
      <c r="Q678" s="86"/>
      <c r="R678" s="86"/>
      <c r="S678" s="86"/>
      <c r="T678" s="87"/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T678" s="19" t="s">
        <v>143</v>
      </c>
      <c r="AU678" s="19" t="s">
        <v>84</v>
      </c>
    </row>
    <row r="679" s="13" customFormat="1">
      <c r="A679" s="13"/>
      <c r="B679" s="224"/>
      <c r="C679" s="225"/>
      <c r="D679" s="226" t="s">
        <v>145</v>
      </c>
      <c r="E679" s="227" t="s">
        <v>19</v>
      </c>
      <c r="F679" s="228" t="s">
        <v>753</v>
      </c>
      <c r="G679" s="225"/>
      <c r="H679" s="227" t="s">
        <v>19</v>
      </c>
      <c r="I679" s="229"/>
      <c r="J679" s="225"/>
      <c r="K679" s="225"/>
      <c r="L679" s="230"/>
      <c r="M679" s="231"/>
      <c r="N679" s="232"/>
      <c r="O679" s="232"/>
      <c r="P679" s="232"/>
      <c r="Q679" s="232"/>
      <c r="R679" s="232"/>
      <c r="S679" s="232"/>
      <c r="T679" s="23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4" t="s">
        <v>145</v>
      </c>
      <c r="AU679" s="234" t="s">
        <v>84</v>
      </c>
      <c r="AV679" s="13" t="s">
        <v>81</v>
      </c>
      <c r="AW679" s="13" t="s">
        <v>34</v>
      </c>
      <c r="AX679" s="13" t="s">
        <v>73</v>
      </c>
      <c r="AY679" s="234" t="s">
        <v>134</v>
      </c>
    </row>
    <row r="680" s="13" customFormat="1">
      <c r="A680" s="13"/>
      <c r="B680" s="224"/>
      <c r="C680" s="225"/>
      <c r="D680" s="226" t="s">
        <v>145</v>
      </c>
      <c r="E680" s="227" t="s">
        <v>19</v>
      </c>
      <c r="F680" s="228" t="s">
        <v>147</v>
      </c>
      <c r="G680" s="225"/>
      <c r="H680" s="227" t="s">
        <v>19</v>
      </c>
      <c r="I680" s="229"/>
      <c r="J680" s="225"/>
      <c r="K680" s="225"/>
      <c r="L680" s="230"/>
      <c r="M680" s="231"/>
      <c r="N680" s="232"/>
      <c r="O680" s="232"/>
      <c r="P680" s="232"/>
      <c r="Q680" s="232"/>
      <c r="R680" s="232"/>
      <c r="S680" s="232"/>
      <c r="T680" s="23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4" t="s">
        <v>145</v>
      </c>
      <c r="AU680" s="234" t="s">
        <v>84</v>
      </c>
      <c r="AV680" s="13" t="s">
        <v>81</v>
      </c>
      <c r="AW680" s="13" t="s">
        <v>34</v>
      </c>
      <c r="AX680" s="13" t="s">
        <v>73</v>
      </c>
      <c r="AY680" s="234" t="s">
        <v>134</v>
      </c>
    </row>
    <row r="681" s="14" customFormat="1">
      <c r="A681" s="14"/>
      <c r="B681" s="235"/>
      <c r="C681" s="236"/>
      <c r="D681" s="226" t="s">
        <v>145</v>
      </c>
      <c r="E681" s="237" t="s">
        <v>19</v>
      </c>
      <c r="F681" s="238" t="s">
        <v>754</v>
      </c>
      <c r="G681" s="236"/>
      <c r="H681" s="239">
        <v>5</v>
      </c>
      <c r="I681" s="240"/>
      <c r="J681" s="236"/>
      <c r="K681" s="236"/>
      <c r="L681" s="241"/>
      <c r="M681" s="242"/>
      <c r="N681" s="243"/>
      <c r="O681" s="243"/>
      <c r="P681" s="243"/>
      <c r="Q681" s="243"/>
      <c r="R681" s="243"/>
      <c r="S681" s="243"/>
      <c r="T681" s="244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5" t="s">
        <v>145</v>
      </c>
      <c r="AU681" s="245" t="s">
        <v>84</v>
      </c>
      <c r="AV681" s="14" t="s">
        <v>84</v>
      </c>
      <c r="AW681" s="14" t="s">
        <v>34</v>
      </c>
      <c r="AX681" s="14" t="s">
        <v>73</v>
      </c>
      <c r="AY681" s="245" t="s">
        <v>134</v>
      </c>
    </row>
    <row r="682" s="14" customFormat="1">
      <c r="A682" s="14"/>
      <c r="B682" s="235"/>
      <c r="C682" s="236"/>
      <c r="D682" s="226" t="s">
        <v>145</v>
      </c>
      <c r="E682" s="237" t="s">
        <v>19</v>
      </c>
      <c r="F682" s="238" t="s">
        <v>755</v>
      </c>
      <c r="G682" s="236"/>
      <c r="H682" s="239">
        <v>24.5</v>
      </c>
      <c r="I682" s="240"/>
      <c r="J682" s="236"/>
      <c r="K682" s="236"/>
      <c r="L682" s="241"/>
      <c r="M682" s="242"/>
      <c r="N682" s="243"/>
      <c r="O682" s="243"/>
      <c r="P682" s="243"/>
      <c r="Q682" s="243"/>
      <c r="R682" s="243"/>
      <c r="S682" s="243"/>
      <c r="T682" s="244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5" t="s">
        <v>145</v>
      </c>
      <c r="AU682" s="245" t="s">
        <v>84</v>
      </c>
      <c r="AV682" s="14" t="s">
        <v>84</v>
      </c>
      <c r="AW682" s="14" t="s">
        <v>34</v>
      </c>
      <c r="AX682" s="14" t="s">
        <v>73</v>
      </c>
      <c r="AY682" s="245" t="s">
        <v>134</v>
      </c>
    </row>
    <row r="683" s="14" customFormat="1">
      <c r="A683" s="14"/>
      <c r="B683" s="235"/>
      <c r="C683" s="236"/>
      <c r="D683" s="226" t="s">
        <v>145</v>
      </c>
      <c r="E683" s="237" t="s">
        <v>19</v>
      </c>
      <c r="F683" s="238" t="s">
        <v>756</v>
      </c>
      <c r="G683" s="236"/>
      <c r="H683" s="239">
        <v>5</v>
      </c>
      <c r="I683" s="240"/>
      <c r="J683" s="236"/>
      <c r="K683" s="236"/>
      <c r="L683" s="241"/>
      <c r="M683" s="242"/>
      <c r="N683" s="243"/>
      <c r="O683" s="243"/>
      <c r="P683" s="243"/>
      <c r="Q683" s="243"/>
      <c r="R683" s="243"/>
      <c r="S683" s="243"/>
      <c r="T683" s="244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5" t="s">
        <v>145</v>
      </c>
      <c r="AU683" s="245" t="s">
        <v>84</v>
      </c>
      <c r="AV683" s="14" t="s">
        <v>84</v>
      </c>
      <c r="AW683" s="14" t="s">
        <v>34</v>
      </c>
      <c r="AX683" s="14" t="s">
        <v>73</v>
      </c>
      <c r="AY683" s="245" t="s">
        <v>134</v>
      </c>
    </row>
    <row r="684" s="13" customFormat="1">
      <c r="A684" s="13"/>
      <c r="B684" s="224"/>
      <c r="C684" s="225"/>
      <c r="D684" s="226" t="s">
        <v>145</v>
      </c>
      <c r="E684" s="227" t="s">
        <v>19</v>
      </c>
      <c r="F684" s="228" t="s">
        <v>149</v>
      </c>
      <c r="G684" s="225"/>
      <c r="H684" s="227" t="s">
        <v>19</v>
      </c>
      <c r="I684" s="229"/>
      <c r="J684" s="225"/>
      <c r="K684" s="225"/>
      <c r="L684" s="230"/>
      <c r="M684" s="231"/>
      <c r="N684" s="232"/>
      <c r="O684" s="232"/>
      <c r="P684" s="232"/>
      <c r="Q684" s="232"/>
      <c r="R684" s="232"/>
      <c r="S684" s="232"/>
      <c r="T684" s="23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4" t="s">
        <v>145</v>
      </c>
      <c r="AU684" s="234" t="s">
        <v>84</v>
      </c>
      <c r="AV684" s="13" t="s">
        <v>81</v>
      </c>
      <c r="AW684" s="13" t="s">
        <v>34</v>
      </c>
      <c r="AX684" s="13" t="s">
        <v>73</v>
      </c>
      <c r="AY684" s="234" t="s">
        <v>134</v>
      </c>
    </row>
    <row r="685" s="14" customFormat="1">
      <c r="A685" s="14"/>
      <c r="B685" s="235"/>
      <c r="C685" s="236"/>
      <c r="D685" s="226" t="s">
        <v>145</v>
      </c>
      <c r="E685" s="237" t="s">
        <v>19</v>
      </c>
      <c r="F685" s="238" t="s">
        <v>757</v>
      </c>
      <c r="G685" s="236"/>
      <c r="H685" s="239">
        <v>5.5</v>
      </c>
      <c r="I685" s="240"/>
      <c r="J685" s="236"/>
      <c r="K685" s="236"/>
      <c r="L685" s="241"/>
      <c r="M685" s="242"/>
      <c r="N685" s="243"/>
      <c r="O685" s="243"/>
      <c r="P685" s="243"/>
      <c r="Q685" s="243"/>
      <c r="R685" s="243"/>
      <c r="S685" s="243"/>
      <c r="T685" s="244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5" t="s">
        <v>145</v>
      </c>
      <c r="AU685" s="245" t="s">
        <v>84</v>
      </c>
      <c r="AV685" s="14" t="s">
        <v>84</v>
      </c>
      <c r="AW685" s="14" t="s">
        <v>34</v>
      </c>
      <c r="AX685" s="14" t="s">
        <v>73</v>
      </c>
      <c r="AY685" s="245" t="s">
        <v>134</v>
      </c>
    </row>
    <row r="686" s="15" customFormat="1">
      <c r="A686" s="15"/>
      <c r="B686" s="246"/>
      <c r="C686" s="247"/>
      <c r="D686" s="226" t="s">
        <v>145</v>
      </c>
      <c r="E686" s="248" t="s">
        <v>19</v>
      </c>
      <c r="F686" s="249" t="s">
        <v>153</v>
      </c>
      <c r="G686" s="247"/>
      <c r="H686" s="250">
        <v>40</v>
      </c>
      <c r="I686" s="251"/>
      <c r="J686" s="247"/>
      <c r="K686" s="247"/>
      <c r="L686" s="252"/>
      <c r="M686" s="253"/>
      <c r="N686" s="254"/>
      <c r="O686" s="254"/>
      <c r="P686" s="254"/>
      <c r="Q686" s="254"/>
      <c r="R686" s="254"/>
      <c r="S686" s="254"/>
      <c r="T686" s="255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56" t="s">
        <v>145</v>
      </c>
      <c r="AU686" s="256" t="s">
        <v>84</v>
      </c>
      <c r="AV686" s="15" t="s">
        <v>141</v>
      </c>
      <c r="AW686" s="15" t="s">
        <v>34</v>
      </c>
      <c r="AX686" s="15" t="s">
        <v>81</v>
      </c>
      <c r="AY686" s="256" t="s">
        <v>134</v>
      </c>
    </row>
    <row r="687" s="2" customFormat="1" ht="33" customHeight="1">
      <c r="A687" s="40"/>
      <c r="B687" s="41"/>
      <c r="C687" s="206" t="s">
        <v>758</v>
      </c>
      <c r="D687" s="206" t="s">
        <v>136</v>
      </c>
      <c r="E687" s="207" t="s">
        <v>759</v>
      </c>
      <c r="F687" s="208" t="s">
        <v>760</v>
      </c>
      <c r="G687" s="209" t="s">
        <v>168</v>
      </c>
      <c r="H687" s="210">
        <v>40</v>
      </c>
      <c r="I687" s="211"/>
      <c r="J687" s="212">
        <f>ROUND(I687*H687,2)</f>
        <v>0</v>
      </c>
      <c r="K687" s="208" t="s">
        <v>140</v>
      </c>
      <c r="L687" s="46"/>
      <c r="M687" s="213" t="s">
        <v>19</v>
      </c>
      <c r="N687" s="214" t="s">
        <v>44</v>
      </c>
      <c r="O687" s="86"/>
      <c r="P687" s="215">
        <f>O687*H687</f>
        <v>0</v>
      </c>
      <c r="Q687" s="215">
        <v>0.00060999999999999997</v>
      </c>
      <c r="R687" s="215">
        <f>Q687*H687</f>
        <v>0.024399999999999998</v>
      </c>
      <c r="S687" s="215">
        <v>0</v>
      </c>
      <c r="T687" s="216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17" t="s">
        <v>141</v>
      </c>
      <c r="AT687" s="217" t="s">
        <v>136</v>
      </c>
      <c r="AU687" s="217" t="s">
        <v>84</v>
      </c>
      <c r="AY687" s="19" t="s">
        <v>134</v>
      </c>
      <c r="BE687" s="218">
        <f>IF(N687="základní",J687,0)</f>
        <v>0</v>
      </c>
      <c r="BF687" s="218">
        <f>IF(N687="snížená",J687,0)</f>
        <v>0</v>
      </c>
      <c r="BG687" s="218">
        <f>IF(N687="zákl. přenesená",J687,0)</f>
        <v>0</v>
      </c>
      <c r="BH687" s="218">
        <f>IF(N687="sníž. přenesená",J687,0)</f>
        <v>0</v>
      </c>
      <c r="BI687" s="218">
        <f>IF(N687="nulová",J687,0)</f>
        <v>0</v>
      </c>
      <c r="BJ687" s="19" t="s">
        <v>81</v>
      </c>
      <c r="BK687" s="218">
        <f>ROUND(I687*H687,2)</f>
        <v>0</v>
      </c>
      <c r="BL687" s="19" t="s">
        <v>141</v>
      </c>
      <c r="BM687" s="217" t="s">
        <v>761</v>
      </c>
    </row>
    <row r="688" s="2" customFormat="1">
      <c r="A688" s="40"/>
      <c r="B688" s="41"/>
      <c r="C688" s="42"/>
      <c r="D688" s="219" t="s">
        <v>143</v>
      </c>
      <c r="E688" s="42"/>
      <c r="F688" s="220" t="s">
        <v>762</v>
      </c>
      <c r="G688" s="42"/>
      <c r="H688" s="42"/>
      <c r="I688" s="221"/>
      <c r="J688" s="42"/>
      <c r="K688" s="42"/>
      <c r="L688" s="46"/>
      <c r="M688" s="222"/>
      <c r="N688" s="223"/>
      <c r="O688" s="86"/>
      <c r="P688" s="86"/>
      <c r="Q688" s="86"/>
      <c r="R688" s="86"/>
      <c r="S688" s="86"/>
      <c r="T688" s="87"/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T688" s="19" t="s">
        <v>143</v>
      </c>
      <c r="AU688" s="19" t="s">
        <v>84</v>
      </c>
    </row>
    <row r="689" s="13" customFormat="1">
      <c r="A689" s="13"/>
      <c r="B689" s="224"/>
      <c r="C689" s="225"/>
      <c r="D689" s="226" t="s">
        <v>145</v>
      </c>
      <c r="E689" s="227" t="s">
        <v>19</v>
      </c>
      <c r="F689" s="228" t="s">
        <v>753</v>
      </c>
      <c r="G689" s="225"/>
      <c r="H689" s="227" t="s">
        <v>19</v>
      </c>
      <c r="I689" s="229"/>
      <c r="J689" s="225"/>
      <c r="K689" s="225"/>
      <c r="L689" s="230"/>
      <c r="M689" s="231"/>
      <c r="N689" s="232"/>
      <c r="O689" s="232"/>
      <c r="P689" s="232"/>
      <c r="Q689" s="232"/>
      <c r="R689" s="232"/>
      <c r="S689" s="232"/>
      <c r="T689" s="23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4" t="s">
        <v>145</v>
      </c>
      <c r="AU689" s="234" t="s">
        <v>84</v>
      </c>
      <c r="AV689" s="13" t="s">
        <v>81</v>
      </c>
      <c r="AW689" s="13" t="s">
        <v>34</v>
      </c>
      <c r="AX689" s="13" t="s">
        <v>73</v>
      </c>
      <c r="AY689" s="234" t="s">
        <v>134</v>
      </c>
    </row>
    <row r="690" s="13" customFormat="1">
      <c r="A690" s="13"/>
      <c r="B690" s="224"/>
      <c r="C690" s="225"/>
      <c r="D690" s="226" t="s">
        <v>145</v>
      </c>
      <c r="E690" s="227" t="s">
        <v>19</v>
      </c>
      <c r="F690" s="228" t="s">
        <v>147</v>
      </c>
      <c r="G690" s="225"/>
      <c r="H690" s="227" t="s">
        <v>19</v>
      </c>
      <c r="I690" s="229"/>
      <c r="J690" s="225"/>
      <c r="K690" s="225"/>
      <c r="L690" s="230"/>
      <c r="M690" s="231"/>
      <c r="N690" s="232"/>
      <c r="O690" s="232"/>
      <c r="P690" s="232"/>
      <c r="Q690" s="232"/>
      <c r="R690" s="232"/>
      <c r="S690" s="232"/>
      <c r="T690" s="23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4" t="s">
        <v>145</v>
      </c>
      <c r="AU690" s="234" t="s">
        <v>84</v>
      </c>
      <c r="AV690" s="13" t="s">
        <v>81</v>
      </c>
      <c r="AW690" s="13" t="s">
        <v>34</v>
      </c>
      <c r="AX690" s="13" t="s">
        <v>73</v>
      </c>
      <c r="AY690" s="234" t="s">
        <v>134</v>
      </c>
    </row>
    <row r="691" s="14" customFormat="1">
      <c r="A691" s="14"/>
      <c r="B691" s="235"/>
      <c r="C691" s="236"/>
      <c r="D691" s="226" t="s">
        <v>145</v>
      </c>
      <c r="E691" s="237" t="s">
        <v>19</v>
      </c>
      <c r="F691" s="238" t="s">
        <v>754</v>
      </c>
      <c r="G691" s="236"/>
      <c r="H691" s="239">
        <v>5</v>
      </c>
      <c r="I691" s="240"/>
      <c r="J691" s="236"/>
      <c r="K691" s="236"/>
      <c r="L691" s="241"/>
      <c r="M691" s="242"/>
      <c r="N691" s="243"/>
      <c r="O691" s="243"/>
      <c r="P691" s="243"/>
      <c r="Q691" s="243"/>
      <c r="R691" s="243"/>
      <c r="S691" s="243"/>
      <c r="T691" s="244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5" t="s">
        <v>145</v>
      </c>
      <c r="AU691" s="245" t="s">
        <v>84</v>
      </c>
      <c r="AV691" s="14" t="s">
        <v>84</v>
      </c>
      <c r="AW691" s="14" t="s">
        <v>34</v>
      </c>
      <c r="AX691" s="14" t="s">
        <v>73</v>
      </c>
      <c r="AY691" s="245" t="s">
        <v>134</v>
      </c>
    </row>
    <row r="692" s="14" customFormat="1">
      <c r="A692" s="14"/>
      <c r="B692" s="235"/>
      <c r="C692" s="236"/>
      <c r="D692" s="226" t="s">
        <v>145</v>
      </c>
      <c r="E692" s="237" t="s">
        <v>19</v>
      </c>
      <c r="F692" s="238" t="s">
        <v>755</v>
      </c>
      <c r="G692" s="236"/>
      <c r="H692" s="239">
        <v>24.5</v>
      </c>
      <c r="I692" s="240"/>
      <c r="J692" s="236"/>
      <c r="K692" s="236"/>
      <c r="L692" s="241"/>
      <c r="M692" s="242"/>
      <c r="N692" s="243"/>
      <c r="O692" s="243"/>
      <c r="P692" s="243"/>
      <c r="Q692" s="243"/>
      <c r="R692" s="243"/>
      <c r="S692" s="243"/>
      <c r="T692" s="244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5" t="s">
        <v>145</v>
      </c>
      <c r="AU692" s="245" t="s">
        <v>84</v>
      </c>
      <c r="AV692" s="14" t="s">
        <v>84</v>
      </c>
      <c r="AW692" s="14" t="s">
        <v>34</v>
      </c>
      <c r="AX692" s="14" t="s">
        <v>73</v>
      </c>
      <c r="AY692" s="245" t="s">
        <v>134</v>
      </c>
    </row>
    <row r="693" s="14" customFormat="1">
      <c r="A693" s="14"/>
      <c r="B693" s="235"/>
      <c r="C693" s="236"/>
      <c r="D693" s="226" t="s">
        <v>145</v>
      </c>
      <c r="E693" s="237" t="s">
        <v>19</v>
      </c>
      <c r="F693" s="238" t="s">
        <v>756</v>
      </c>
      <c r="G693" s="236"/>
      <c r="H693" s="239">
        <v>5</v>
      </c>
      <c r="I693" s="240"/>
      <c r="J693" s="236"/>
      <c r="K693" s="236"/>
      <c r="L693" s="241"/>
      <c r="M693" s="242"/>
      <c r="N693" s="243"/>
      <c r="O693" s="243"/>
      <c r="P693" s="243"/>
      <c r="Q693" s="243"/>
      <c r="R693" s="243"/>
      <c r="S693" s="243"/>
      <c r="T693" s="244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45" t="s">
        <v>145</v>
      </c>
      <c r="AU693" s="245" t="s">
        <v>84</v>
      </c>
      <c r="AV693" s="14" t="s">
        <v>84</v>
      </c>
      <c r="AW693" s="14" t="s">
        <v>34</v>
      </c>
      <c r="AX693" s="14" t="s">
        <v>73</v>
      </c>
      <c r="AY693" s="245" t="s">
        <v>134</v>
      </c>
    </row>
    <row r="694" s="13" customFormat="1">
      <c r="A694" s="13"/>
      <c r="B694" s="224"/>
      <c r="C694" s="225"/>
      <c r="D694" s="226" t="s">
        <v>145</v>
      </c>
      <c r="E694" s="227" t="s">
        <v>19</v>
      </c>
      <c r="F694" s="228" t="s">
        <v>149</v>
      </c>
      <c r="G694" s="225"/>
      <c r="H694" s="227" t="s">
        <v>19</v>
      </c>
      <c r="I694" s="229"/>
      <c r="J694" s="225"/>
      <c r="K694" s="225"/>
      <c r="L694" s="230"/>
      <c r="M694" s="231"/>
      <c r="N694" s="232"/>
      <c r="O694" s="232"/>
      <c r="P694" s="232"/>
      <c r="Q694" s="232"/>
      <c r="R694" s="232"/>
      <c r="S694" s="232"/>
      <c r="T694" s="23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4" t="s">
        <v>145</v>
      </c>
      <c r="AU694" s="234" t="s">
        <v>84</v>
      </c>
      <c r="AV694" s="13" t="s">
        <v>81</v>
      </c>
      <c r="AW694" s="13" t="s">
        <v>34</v>
      </c>
      <c r="AX694" s="13" t="s">
        <v>73</v>
      </c>
      <c r="AY694" s="234" t="s">
        <v>134</v>
      </c>
    </row>
    <row r="695" s="14" customFormat="1">
      <c r="A695" s="14"/>
      <c r="B695" s="235"/>
      <c r="C695" s="236"/>
      <c r="D695" s="226" t="s">
        <v>145</v>
      </c>
      <c r="E695" s="237" t="s">
        <v>19</v>
      </c>
      <c r="F695" s="238" t="s">
        <v>757</v>
      </c>
      <c r="G695" s="236"/>
      <c r="H695" s="239">
        <v>5.5</v>
      </c>
      <c r="I695" s="240"/>
      <c r="J695" s="236"/>
      <c r="K695" s="236"/>
      <c r="L695" s="241"/>
      <c r="M695" s="242"/>
      <c r="N695" s="243"/>
      <c r="O695" s="243"/>
      <c r="P695" s="243"/>
      <c r="Q695" s="243"/>
      <c r="R695" s="243"/>
      <c r="S695" s="243"/>
      <c r="T695" s="244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5" t="s">
        <v>145</v>
      </c>
      <c r="AU695" s="245" t="s">
        <v>84</v>
      </c>
      <c r="AV695" s="14" t="s">
        <v>84</v>
      </c>
      <c r="AW695" s="14" t="s">
        <v>34</v>
      </c>
      <c r="AX695" s="14" t="s">
        <v>73</v>
      </c>
      <c r="AY695" s="245" t="s">
        <v>134</v>
      </c>
    </row>
    <row r="696" s="15" customFormat="1">
      <c r="A696" s="15"/>
      <c r="B696" s="246"/>
      <c r="C696" s="247"/>
      <c r="D696" s="226" t="s">
        <v>145</v>
      </c>
      <c r="E696" s="248" t="s">
        <v>19</v>
      </c>
      <c r="F696" s="249" t="s">
        <v>153</v>
      </c>
      <c r="G696" s="247"/>
      <c r="H696" s="250">
        <v>40</v>
      </c>
      <c r="I696" s="251"/>
      <c r="J696" s="247"/>
      <c r="K696" s="247"/>
      <c r="L696" s="252"/>
      <c r="M696" s="253"/>
      <c r="N696" s="254"/>
      <c r="O696" s="254"/>
      <c r="P696" s="254"/>
      <c r="Q696" s="254"/>
      <c r="R696" s="254"/>
      <c r="S696" s="254"/>
      <c r="T696" s="255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T696" s="256" t="s">
        <v>145</v>
      </c>
      <c r="AU696" s="256" t="s">
        <v>84</v>
      </c>
      <c r="AV696" s="15" t="s">
        <v>141</v>
      </c>
      <c r="AW696" s="15" t="s">
        <v>34</v>
      </c>
      <c r="AX696" s="15" t="s">
        <v>81</v>
      </c>
      <c r="AY696" s="256" t="s">
        <v>134</v>
      </c>
    </row>
    <row r="697" s="2" customFormat="1" ht="16.5" customHeight="1">
      <c r="A697" s="40"/>
      <c r="B697" s="41"/>
      <c r="C697" s="206" t="s">
        <v>763</v>
      </c>
      <c r="D697" s="206" t="s">
        <v>136</v>
      </c>
      <c r="E697" s="207" t="s">
        <v>764</v>
      </c>
      <c r="F697" s="208" t="s">
        <v>765</v>
      </c>
      <c r="G697" s="209" t="s">
        <v>168</v>
      </c>
      <c r="H697" s="210">
        <v>40</v>
      </c>
      <c r="I697" s="211"/>
      <c r="J697" s="212">
        <f>ROUND(I697*H697,2)</f>
        <v>0</v>
      </c>
      <c r="K697" s="208" t="s">
        <v>140</v>
      </c>
      <c r="L697" s="46"/>
      <c r="M697" s="213" t="s">
        <v>19</v>
      </c>
      <c r="N697" s="214" t="s">
        <v>44</v>
      </c>
      <c r="O697" s="86"/>
      <c r="P697" s="215">
        <f>O697*H697</f>
        <v>0</v>
      </c>
      <c r="Q697" s="215">
        <v>0</v>
      </c>
      <c r="R697" s="215">
        <f>Q697*H697</f>
        <v>0</v>
      </c>
      <c r="S697" s="215">
        <v>0</v>
      </c>
      <c r="T697" s="216">
        <f>S697*H697</f>
        <v>0</v>
      </c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R697" s="217" t="s">
        <v>141</v>
      </c>
      <c r="AT697" s="217" t="s">
        <v>136</v>
      </c>
      <c r="AU697" s="217" t="s">
        <v>84</v>
      </c>
      <c r="AY697" s="19" t="s">
        <v>134</v>
      </c>
      <c r="BE697" s="218">
        <f>IF(N697="základní",J697,0)</f>
        <v>0</v>
      </c>
      <c r="BF697" s="218">
        <f>IF(N697="snížená",J697,0)</f>
        <v>0</v>
      </c>
      <c r="BG697" s="218">
        <f>IF(N697="zákl. přenesená",J697,0)</f>
        <v>0</v>
      </c>
      <c r="BH697" s="218">
        <f>IF(N697="sníž. přenesená",J697,0)</f>
        <v>0</v>
      </c>
      <c r="BI697" s="218">
        <f>IF(N697="nulová",J697,0)</f>
        <v>0</v>
      </c>
      <c r="BJ697" s="19" t="s">
        <v>81</v>
      </c>
      <c r="BK697" s="218">
        <f>ROUND(I697*H697,2)</f>
        <v>0</v>
      </c>
      <c r="BL697" s="19" t="s">
        <v>141</v>
      </c>
      <c r="BM697" s="217" t="s">
        <v>766</v>
      </c>
    </row>
    <row r="698" s="2" customFormat="1">
      <c r="A698" s="40"/>
      <c r="B698" s="41"/>
      <c r="C698" s="42"/>
      <c r="D698" s="219" t="s">
        <v>143</v>
      </c>
      <c r="E698" s="42"/>
      <c r="F698" s="220" t="s">
        <v>767</v>
      </c>
      <c r="G698" s="42"/>
      <c r="H698" s="42"/>
      <c r="I698" s="221"/>
      <c r="J698" s="42"/>
      <c r="K698" s="42"/>
      <c r="L698" s="46"/>
      <c r="M698" s="222"/>
      <c r="N698" s="223"/>
      <c r="O698" s="86"/>
      <c r="P698" s="86"/>
      <c r="Q698" s="86"/>
      <c r="R698" s="86"/>
      <c r="S698" s="86"/>
      <c r="T698" s="87"/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T698" s="19" t="s">
        <v>143</v>
      </c>
      <c r="AU698" s="19" t="s">
        <v>84</v>
      </c>
    </row>
    <row r="699" s="13" customFormat="1">
      <c r="A699" s="13"/>
      <c r="B699" s="224"/>
      <c r="C699" s="225"/>
      <c r="D699" s="226" t="s">
        <v>145</v>
      </c>
      <c r="E699" s="227" t="s">
        <v>19</v>
      </c>
      <c r="F699" s="228" t="s">
        <v>753</v>
      </c>
      <c r="G699" s="225"/>
      <c r="H699" s="227" t="s">
        <v>19</v>
      </c>
      <c r="I699" s="229"/>
      <c r="J699" s="225"/>
      <c r="K699" s="225"/>
      <c r="L699" s="230"/>
      <c r="M699" s="231"/>
      <c r="N699" s="232"/>
      <c r="O699" s="232"/>
      <c r="P699" s="232"/>
      <c r="Q699" s="232"/>
      <c r="R699" s="232"/>
      <c r="S699" s="232"/>
      <c r="T699" s="23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4" t="s">
        <v>145</v>
      </c>
      <c r="AU699" s="234" t="s">
        <v>84</v>
      </c>
      <c r="AV699" s="13" t="s">
        <v>81</v>
      </c>
      <c r="AW699" s="13" t="s">
        <v>34</v>
      </c>
      <c r="AX699" s="13" t="s">
        <v>73</v>
      </c>
      <c r="AY699" s="234" t="s">
        <v>134</v>
      </c>
    </row>
    <row r="700" s="13" customFormat="1">
      <c r="A700" s="13"/>
      <c r="B700" s="224"/>
      <c r="C700" s="225"/>
      <c r="D700" s="226" t="s">
        <v>145</v>
      </c>
      <c r="E700" s="227" t="s">
        <v>19</v>
      </c>
      <c r="F700" s="228" t="s">
        <v>147</v>
      </c>
      <c r="G700" s="225"/>
      <c r="H700" s="227" t="s">
        <v>19</v>
      </c>
      <c r="I700" s="229"/>
      <c r="J700" s="225"/>
      <c r="K700" s="225"/>
      <c r="L700" s="230"/>
      <c r="M700" s="231"/>
      <c r="N700" s="232"/>
      <c r="O700" s="232"/>
      <c r="P700" s="232"/>
      <c r="Q700" s="232"/>
      <c r="R700" s="232"/>
      <c r="S700" s="232"/>
      <c r="T700" s="23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4" t="s">
        <v>145</v>
      </c>
      <c r="AU700" s="234" t="s">
        <v>84</v>
      </c>
      <c r="AV700" s="13" t="s">
        <v>81</v>
      </c>
      <c r="AW700" s="13" t="s">
        <v>34</v>
      </c>
      <c r="AX700" s="13" t="s">
        <v>73</v>
      </c>
      <c r="AY700" s="234" t="s">
        <v>134</v>
      </c>
    </row>
    <row r="701" s="14" customFormat="1">
      <c r="A701" s="14"/>
      <c r="B701" s="235"/>
      <c r="C701" s="236"/>
      <c r="D701" s="226" t="s">
        <v>145</v>
      </c>
      <c r="E701" s="237" t="s">
        <v>19</v>
      </c>
      <c r="F701" s="238" t="s">
        <v>754</v>
      </c>
      <c r="G701" s="236"/>
      <c r="H701" s="239">
        <v>5</v>
      </c>
      <c r="I701" s="240"/>
      <c r="J701" s="236"/>
      <c r="K701" s="236"/>
      <c r="L701" s="241"/>
      <c r="M701" s="242"/>
      <c r="N701" s="243"/>
      <c r="O701" s="243"/>
      <c r="P701" s="243"/>
      <c r="Q701" s="243"/>
      <c r="R701" s="243"/>
      <c r="S701" s="243"/>
      <c r="T701" s="244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5" t="s">
        <v>145</v>
      </c>
      <c r="AU701" s="245" t="s">
        <v>84</v>
      </c>
      <c r="AV701" s="14" t="s">
        <v>84</v>
      </c>
      <c r="AW701" s="14" t="s">
        <v>34</v>
      </c>
      <c r="AX701" s="14" t="s">
        <v>73</v>
      </c>
      <c r="AY701" s="245" t="s">
        <v>134</v>
      </c>
    </row>
    <row r="702" s="14" customFormat="1">
      <c r="A702" s="14"/>
      <c r="B702" s="235"/>
      <c r="C702" s="236"/>
      <c r="D702" s="226" t="s">
        <v>145</v>
      </c>
      <c r="E702" s="237" t="s">
        <v>19</v>
      </c>
      <c r="F702" s="238" t="s">
        <v>755</v>
      </c>
      <c r="G702" s="236"/>
      <c r="H702" s="239">
        <v>24.5</v>
      </c>
      <c r="I702" s="240"/>
      <c r="J702" s="236"/>
      <c r="K702" s="236"/>
      <c r="L702" s="241"/>
      <c r="M702" s="242"/>
      <c r="N702" s="243"/>
      <c r="O702" s="243"/>
      <c r="P702" s="243"/>
      <c r="Q702" s="243"/>
      <c r="R702" s="243"/>
      <c r="S702" s="243"/>
      <c r="T702" s="244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5" t="s">
        <v>145</v>
      </c>
      <c r="AU702" s="245" t="s">
        <v>84</v>
      </c>
      <c r="AV702" s="14" t="s">
        <v>84</v>
      </c>
      <c r="AW702" s="14" t="s">
        <v>34</v>
      </c>
      <c r="AX702" s="14" t="s">
        <v>73</v>
      </c>
      <c r="AY702" s="245" t="s">
        <v>134</v>
      </c>
    </row>
    <row r="703" s="14" customFormat="1">
      <c r="A703" s="14"/>
      <c r="B703" s="235"/>
      <c r="C703" s="236"/>
      <c r="D703" s="226" t="s">
        <v>145</v>
      </c>
      <c r="E703" s="237" t="s">
        <v>19</v>
      </c>
      <c r="F703" s="238" t="s">
        <v>756</v>
      </c>
      <c r="G703" s="236"/>
      <c r="H703" s="239">
        <v>5</v>
      </c>
      <c r="I703" s="240"/>
      <c r="J703" s="236"/>
      <c r="K703" s="236"/>
      <c r="L703" s="241"/>
      <c r="M703" s="242"/>
      <c r="N703" s="243"/>
      <c r="O703" s="243"/>
      <c r="P703" s="243"/>
      <c r="Q703" s="243"/>
      <c r="R703" s="243"/>
      <c r="S703" s="243"/>
      <c r="T703" s="244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5" t="s">
        <v>145</v>
      </c>
      <c r="AU703" s="245" t="s">
        <v>84</v>
      </c>
      <c r="AV703" s="14" t="s">
        <v>84</v>
      </c>
      <c r="AW703" s="14" t="s">
        <v>34</v>
      </c>
      <c r="AX703" s="14" t="s">
        <v>73</v>
      </c>
      <c r="AY703" s="245" t="s">
        <v>134</v>
      </c>
    </row>
    <row r="704" s="13" customFormat="1">
      <c r="A704" s="13"/>
      <c r="B704" s="224"/>
      <c r="C704" s="225"/>
      <c r="D704" s="226" t="s">
        <v>145</v>
      </c>
      <c r="E704" s="227" t="s">
        <v>19</v>
      </c>
      <c r="F704" s="228" t="s">
        <v>149</v>
      </c>
      <c r="G704" s="225"/>
      <c r="H704" s="227" t="s">
        <v>19</v>
      </c>
      <c r="I704" s="229"/>
      <c r="J704" s="225"/>
      <c r="K704" s="225"/>
      <c r="L704" s="230"/>
      <c r="M704" s="231"/>
      <c r="N704" s="232"/>
      <c r="O704" s="232"/>
      <c r="P704" s="232"/>
      <c r="Q704" s="232"/>
      <c r="R704" s="232"/>
      <c r="S704" s="232"/>
      <c r="T704" s="23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4" t="s">
        <v>145</v>
      </c>
      <c r="AU704" s="234" t="s">
        <v>84</v>
      </c>
      <c r="AV704" s="13" t="s">
        <v>81</v>
      </c>
      <c r="AW704" s="13" t="s">
        <v>34</v>
      </c>
      <c r="AX704" s="13" t="s">
        <v>73</v>
      </c>
      <c r="AY704" s="234" t="s">
        <v>134</v>
      </c>
    </row>
    <row r="705" s="14" customFormat="1">
      <c r="A705" s="14"/>
      <c r="B705" s="235"/>
      <c r="C705" s="236"/>
      <c r="D705" s="226" t="s">
        <v>145</v>
      </c>
      <c r="E705" s="237" t="s">
        <v>19</v>
      </c>
      <c r="F705" s="238" t="s">
        <v>757</v>
      </c>
      <c r="G705" s="236"/>
      <c r="H705" s="239">
        <v>5.5</v>
      </c>
      <c r="I705" s="240"/>
      <c r="J705" s="236"/>
      <c r="K705" s="236"/>
      <c r="L705" s="241"/>
      <c r="M705" s="242"/>
      <c r="N705" s="243"/>
      <c r="O705" s="243"/>
      <c r="P705" s="243"/>
      <c r="Q705" s="243"/>
      <c r="R705" s="243"/>
      <c r="S705" s="243"/>
      <c r="T705" s="24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5" t="s">
        <v>145</v>
      </c>
      <c r="AU705" s="245" t="s">
        <v>84</v>
      </c>
      <c r="AV705" s="14" t="s">
        <v>84</v>
      </c>
      <c r="AW705" s="14" t="s">
        <v>34</v>
      </c>
      <c r="AX705" s="14" t="s">
        <v>73</v>
      </c>
      <c r="AY705" s="245" t="s">
        <v>134</v>
      </c>
    </row>
    <row r="706" s="15" customFormat="1">
      <c r="A706" s="15"/>
      <c r="B706" s="246"/>
      <c r="C706" s="247"/>
      <c r="D706" s="226" t="s">
        <v>145</v>
      </c>
      <c r="E706" s="248" t="s">
        <v>19</v>
      </c>
      <c r="F706" s="249" t="s">
        <v>153</v>
      </c>
      <c r="G706" s="247"/>
      <c r="H706" s="250">
        <v>40</v>
      </c>
      <c r="I706" s="251"/>
      <c r="J706" s="247"/>
      <c r="K706" s="247"/>
      <c r="L706" s="252"/>
      <c r="M706" s="253"/>
      <c r="N706" s="254"/>
      <c r="O706" s="254"/>
      <c r="P706" s="254"/>
      <c r="Q706" s="254"/>
      <c r="R706" s="254"/>
      <c r="S706" s="254"/>
      <c r="T706" s="255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56" t="s">
        <v>145</v>
      </c>
      <c r="AU706" s="256" t="s">
        <v>84</v>
      </c>
      <c r="AV706" s="15" t="s">
        <v>141</v>
      </c>
      <c r="AW706" s="15" t="s">
        <v>34</v>
      </c>
      <c r="AX706" s="15" t="s">
        <v>81</v>
      </c>
      <c r="AY706" s="256" t="s">
        <v>134</v>
      </c>
    </row>
    <row r="707" s="2" customFormat="1" ht="21.75" customHeight="1">
      <c r="A707" s="40"/>
      <c r="B707" s="41"/>
      <c r="C707" s="206" t="s">
        <v>768</v>
      </c>
      <c r="D707" s="206" t="s">
        <v>136</v>
      </c>
      <c r="E707" s="207" t="s">
        <v>769</v>
      </c>
      <c r="F707" s="208" t="s">
        <v>770</v>
      </c>
      <c r="G707" s="209" t="s">
        <v>139</v>
      </c>
      <c r="H707" s="210">
        <v>3000</v>
      </c>
      <c r="I707" s="211"/>
      <c r="J707" s="212">
        <f>ROUND(I707*H707,2)</f>
        <v>0</v>
      </c>
      <c r="K707" s="208" t="s">
        <v>140</v>
      </c>
      <c r="L707" s="46"/>
      <c r="M707" s="213" t="s">
        <v>19</v>
      </c>
      <c r="N707" s="214" t="s">
        <v>44</v>
      </c>
      <c r="O707" s="86"/>
      <c r="P707" s="215">
        <f>O707*H707</f>
        <v>0</v>
      </c>
      <c r="Q707" s="215">
        <v>0</v>
      </c>
      <c r="R707" s="215">
        <f>Q707*H707</f>
        <v>0</v>
      </c>
      <c r="S707" s="215">
        <v>0.01</v>
      </c>
      <c r="T707" s="216">
        <f>S707*H707</f>
        <v>30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17" t="s">
        <v>141</v>
      </c>
      <c r="AT707" s="217" t="s">
        <v>136</v>
      </c>
      <c r="AU707" s="217" t="s">
        <v>84</v>
      </c>
      <c r="AY707" s="19" t="s">
        <v>134</v>
      </c>
      <c r="BE707" s="218">
        <f>IF(N707="základní",J707,0)</f>
        <v>0</v>
      </c>
      <c r="BF707" s="218">
        <f>IF(N707="snížená",J707,0)</f>
        <v>0</v>
      </c>
      <c r="BG707" s="218">
        <f>IF(N707="zákl. přenesená",J707,0)</f>
        <v>0</v>
      </c>
      <c r="BH707" s="218">
        <f>IF(N707="sníž. přenesená",J707,0)</f>
        <v>0</v>
      </c>
      <c r="BI707" s="218">
        <f>IF(N707="nulová",J707,0)</f>
        <v>0</v>
      </c>
      <c r="BJ707" s="19" t="s">
        <v>81</v>
      </c>
      <c r="BK707" s="218">
        <f>ROUND(I707*H707,2)</f>
        <v>0</v>
      </c>
      <c r="BL707" s="19" t="s">
        <v>141</v>
      </c>
      <c r="BM707" s="217" t="s">
        <v>771</v>
      </c>
    </row>
    <row r="708" s="2" customFormat="1">
      <c r="A708" s="40"/>
      <c r="B708" s="41"/>
      <c r="C708" s="42"/>
      <c r="D708" s="219" t="s">
        <v>143</v>
      </c>
      <c r="E708" s="42"/>
      <c r="F708" s="220" t="s">
        <v>772</v>
      </c>
      <c r="G708" s="42"/>
      <c r="H708" s="42"/>
      <c r="I708" s="221"/>
      <c r="J708" s="42"/>
      <c r="K708" s="42"/>
      <c r="L708" s="46"/>
      <c r="M708" s="222"/>
      <c r="N708" s="223"/>
      <c r="O708" s="86"/>
      <c r="P708" s="86"/>
      <c r="Q708" s="86"/>
      <c r="R708" s="86"/>
      <c r="S708" s="86"/>
      <c r="T708" s="87"/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T708" s="19" t="s">
        <v>143</v>
      </c>
      <c r="AU708" s="19" t="s">
        <v>84</v>
      </c>
    </row>
    <row r="709" s="13" customFormat="1">
      <c r="A709" s="13"/>
      <c r="B709" s="224"/>
      <c r="C709" s="225"/>
      <c r="D709" s="226" t="s">
        <v>145</v>
      </c>
      <c r="E709" s="227" t="s">
        <v>19</v>
      </c>
      <c r="F709" s="228" t="s">
        <v>773</v>
      </c>
      <c r="G709" s="225"/>
      <c r="H709" s="227" t="s">
        <v>19</v>
      </c>
      <c r="I709" s="229"/>
      <c r="J709" s="225"/>
      <c r="K709" s="225"/>
      <c r="L709" s="230"/>
      <c r="M709" s="231"/>
      <c r="N709" s="232"/>
      <c r="O709" s="232"/>
      <c r="P709" s="232"/>
      <c r="Q709" s="232"/>
      <c r="R709" s="232"/>
      <c r="S709" s="232"/>
      <c r="T709" s="23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4" t="s">
        <v>145</v>
      </c>
      <c r="AU709" s="234" t="s">
        <v>84</v>
      </c>
      <c r="AV709" s="13" t="s">
        <v>81</v>
      </c>
      <c r="AW709" s="13" t="s">
        <v>34</v>
      </c>
      <c r="AX709" s="13" t="s">
        <v>73</v>
      </c>
      <c r="AY709" s="234" t="s">
        <v>134</v>
      </c>
    </row>
    <row r="710" s="14" customFormat="1">
      <c r="A710" s="14"/>
      <c r="B710" s="235"/>
      <c r="C710" s="236"/>
      <c r="D710" s="226" t="s">
        <v>145</v>
      </c>
      <c r="E710" s="237" t="s">
        <v>19</v>
      </c>
      <c r="F710" s="238" t="s">
        <v>774</v>
      </c>
      <c r="G710" s="236"/>
      <c r="H710" s="239">
        <v>3000</v>
      </c>
      <c r="I710" s="240"/>
      <c r="J710" s="236"/>
      <c r="K710" s="236"/>
      <c r="L710" s="241"/>
      <c r="M710" s="242"/>
      <c r="N710" s="243"/>
      <c r="O710" s="243"/>
      <c r="P710" s="243"/>
      <c r="Q710" s="243"/>
      <c r="R710" s="243"/>
      <c r="S710" s="243"/>
      <c r="T710" s="244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45" t="s">
        <v>145</v>
      </c>
      <c r="AU710" s="245" t="s">
        <v>84</v>
      </c>
      <c r="AV710" s="14" t="s">
        <v>84</v>
      </c>
      <c r="AW710" s="14" t="s">
        <v>34</v>
      </c>
      <c r="AX710" s="14" t="s">
        <v>73</v>
      </c>
      <c r="AY710" s="245" t="s">
        <v>134</v>
      </c>
    </row>
    <row r="711" s="15" customFormat="1">
      <c r="A711" s="15"/>
      <c r="B711" s="246"/>
      <c r="C711" s="247"/>
      <c r="D711" s="226" t="s">
        <v>145</v>
      </c>
      <c r="E711" s="248" t="s">
        <v>19</v>
      </c>
      <c r="F711" s="249" t="s">
        <v>153</v>
      </c>
      <c r="G711" s="247"/>
      <c r="H711" s="250">
        <v>3000</v>
      </c>
      <c r="I711" s="251"/>
      <c r="J711" s="247"/>
      <c r="K711" s="247"/>
      <c r="L711" s="252"/>
      <c r="M711" s="253"/>
      <c r="N711" s="254"/>
      <c r="O711" s="254"/>
      <c r="P711" s="254"/>
      <c r="Q711" s="254"/>
      <c r="R711" s="254"/>
      <c r="S711" s="254"/>
      <c r="T711" s="255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56" t="s">
        <v>145</v>
      </c>
      <c r="AU711" s="256" t="s">
        <v>84</v>
      </c>
      <c r="AV711" s="15" t="s">
        <v>141</v>
      </c>
      <c r="AW711" s="15" t="s">
        <v>34</v>
      </c>
      <c r="AX711" s="15" t="s">
        <v>81</v>
      </c>
      <c r="AY711" s="256" t="s">
        <v>134</v>
      </c>
    </row>
    <row r="712" s="2" customFormat="1" ht="33" customHeight="1">
      <c r="A712" s="40"/>
      <c r="B712" s="41"/>
      <c r="C712" s="206" t="s">
        <v>775</v>
      </c>
      <c r="D712" s="206" t="s">
        <v>136</v>
      </c>
      <c r="E712" s="207" t="s">
        <v>776</v>
      </c>
      <c r="F712" s="208" t="s">
        <v>777</v>
      </c>
      <c r="G712" s="209" t="s">
        <v>139</v>
      </c>
      <c r="H712" s="210">
        <v>3000</v>
      </c>
      <c r="I712" s="211"/>
      <c r="J712" s="212">
        <f>ROUND(I712*H712,2)</f>
        <v>0</v>
      </c>
      <c r="K712" s="208" t="s">
        <v>140</v>
      </c>
      <c r="L712" s="46"/>
      <c r="M712" s="213" t="s">
        <v>19</v>
      </c>
      <c r="N712" s="214" t="s">
        <v>44</v>
      </c>
      <c r="O712" s="86"/>
      <c r="P712" s="215">
        <f>O712*H712</f>
        <v>0</v>
      </c>
      <c r="Q712" s="215">
        <v>0</v>
      </c>
      <c r="R712" s="215">
        <f>Q712*H712</f>
        <v>0</v>
      </c>
      <c r="S712" s="215">
        <v>0.02</v>
      </c>
      <c r="T712" s="216">
        <f>S712*H712</f>
        <v>60</v>
      </c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R712" s="217" t="s">
        <v>141</v>
      </c>
      <c r="AT712" s="217" t="s">
        <v>136</v>
      </c>
      <c r="AU712" s="217" t="s">
        <v>84</v>
      </c>
      <c r="AY712" s="19" t="s">
        <v>134</v>
      </c>
      <c r="BE712" s="218">
        <f>IF(N712="základní",J712,0)</f>
        <v>0</v>
      </c>
      <c r="BF712" s="218">
        <f>IF(N712="snížená",J712,0)</f>
        <v>0</v>
      </c>
      <c r="BG712" s="218">
        <f>IF(N712="zákl. přenesená",J712,0)</f>
        <v>0</v>
      </c>
      <c r="BH712" s="218">
        <f>IF(N712="sníž. přenesená",J712,0)</f>
        <v>0</v>
      </c>
      <c r="BI712" s="218">
        <f>IF(N712="nulová",J712,0)</f>
        <v>0</v>
      </c>
      <c r="BJ712" s="19" t="s">
        <v>81</v>
      </c>
      <c r="BK712" s="218">
        <f>ROUND(I712*H712,2)</f>
        <v>0</v>
      </c>
      <c r="BL712" s="19" t="s">
        <v>141</v>
      </c>
      <c r="BM712" s="217" t="s">
        <v>778</v>
      </c>
    </row>
    <row r="713" s="2" customFormat="1">
      <c r="A713" s="40"/>
      <c r="B713" s="41"/>
      <c r="C713" s="42"/>
      <c r="D713" s="219" t="s">
        <v>143</v>
      </c>
      <c r="E713" s="42"/>
      <c r="F713" s="220" t="s">
        <v>779</v>
      </c>
      <c r="G713" s="42"/>
      <c r="H713" s="42"/>
      <c r="I713" s="221"/>
      <c r="J713" s="42"/>
      <c r="K713" s="42"/>
      <c r="L713" s="46"/>
      <c r="M713" s="222"/>
      <c r="N713" s="223"/>
      <c r="O713" s="86"/>
      <c r="P713" s="86"/>
      <c r="Q713" s="86"/>
      <c r="R713" s="86"/>
      <c r="S713" s="86"/>
      <c r="T713" s="87"/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T713" s="19" t="s">
        <v>143</v>
      </c>
      <c r="AU713" s="19" t="s">
        <v>84</v>
      </c>
    </row>
    <row r="714" s="13" customFormat="1">
      <c r="A714" s="13"/>
      <c r="B714" s="224"/>
      <c r="C714" s="225"/>
      <c r="D714" s="226" t="s">
        <v>145</v>
      </c>
      <c r="E714" s="227" t="s">
        <v>19</v>
      </c>
      <c r="F714" s="228" t="s">
        <v>773</v>
      </c>
      <c r="G714" s="225"/>
      <c r="H714" s="227" t="s">
        <v>19</v>
      </c>
      <c r="I714" s="229"/>
      <c r="J714" s="225"/>
      <c r="K714" s="225"/>
      <c r="L714" s="230"/>
      <c r="M714" s="231"/>
      <c r="N714" s="232"/>
      <c r="O714" s="232"/>
      <c r="P714" s="232"/>
      <c r="Q714" s="232"/>
      <c r="R714" s="232"/>
      <c r="S714" s="232"/>
      <c r="T714" s="23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4" t="s">
        <v>145</v>
      </c>
      <c r="AU714" s="234" t="s">
        <v>84</v>
      </c>
      <c r="AV714" s="13" t="s">
        <v>81</v>
      </c>
      <c r="AW714" s="13" t="s">
        <v>34</v>
      </c>
      <c r="AX714" s="13" t="s">
        <v>73</v>
      </c>
      <c r="AY714" s="234" t="s">
        <v>134</v>
      </c>
    </row>
    <row r="715" s="14" customFormat="1">
      <c r="A715" s="14"/>
      <c r="B715" s="235"/>
      <c r="C715" s="236"/>
      <c r="D715" s="226" t="s">
        <v>145</v>
      </c>
      <c r="E715" s="237" t="s">
        <v>19</v>
      </c>
      <c r="F715" s="238" t="s">
        <v>774</v>
      </c>
      <c r="G715" s="236"/>
      <c r="H715" s="239">
        <v>3000</v>
      </c>
      <c r="I715" s="240"/>
      <c r="J715" s="236"/>
      <c r="K715" s="236"/>
      <c r="L715" s="241"/>
      <c r="M715" s="242"/>
      <c r="N715" s="243"/>
      <c r="O715" s="243"/>
      <c r="P715" s="243"/>
      <c r="Q715" s="243"/>
      <c r="R715" s="243"/>
      <c r="S715" s="243"/>
      <c r="T715" s="244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5" t="s">
        <v>145</v>
      </c>
      <c r="AU715" s="245" t="s">
        <v>84</v>
      </c>
      <c r="AV715" s="14" t="s">
        <v>84</v>
      </c>
      <c r="AW715" s="14" t="s">
        <v>34</v>
      </c>
      <c r="AX715" s="14" t="s">
        <v>73</v>
      </c>
      <c r="AY715" s="245" t="s">
        <v>134</v>
      </c>
    </row>
    <row r="716" s="15" customFormat="1">
      <c r="A716" s="15"/>
      <c r="B716" s="246"/>
      <c r="C716" s="247"/>
      <c r="D716" s="226" t="s">
        <v>145</v>
      </c>
      <c r="E716" s="248" t="s">
        <v>19</v>
      </c>
      <c r="F716" s="249" t="s">
        <v>153</v>
      </c>
      <c r="G716" s="247"/>
      <c r="H716" s="250">
        <v>3000</v>
      </c>
      <c r="I716" s="251"/>
      <c r="J716" s="247"/>
      <c r="K716" s="247"/>
      <c r="L716" s="252"/>
      <c r="M716" s="253"/>
      <c r="N716" s="254"/>
      <c r="O716" s="254"/>
      <c r="P716" s="254"/>
      <c r="Q716" s="254"/>
      <c r="R716" s="254"/>
      <c r="S716" s="254"/>
      <c r="T716" s="255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56" t="s">
        <v>145</v>
      </c>
      <c r="AU716" s="256" t="s">
        <v>84</v>
      </c>
      <c r="AV716" s="15" t="s">
        <v>141</v>
      </c>
      <c r="AW716" s="15" t="s">
        <v>34</v>
      </c>
      <c r="AX716" s="15" t="s">
        <v>81</v>
      </c>
      <c r="AY716" s="256" t="s">
        <v>134</v>
      </c>
    </row>
    <row r="717" s="2" customFormat="1" ht="33" customHeight="1">
      <c r="A717" s="40"/>
      <c r="B717" s="41"/>
      <c r="C717" s="206" t="s">
        <v>780</v>
      </c>
      <c r="D717" s="206" t="s">
        <v>136</v>
      </c>
      <c r="E717" s="207" t="s">
        <v>781</v>
      </c>
      <c r="F717" s="208" t="s">
        <v>782</v>
      </c>
      <c r="G717" s="209" t="s">
        <v>365</v>
      </c>
      <c r="H717" s="210">
        <v>6</v>
      </c>
      <c r="I717" s="211"/>
      <c r="J717" s="212">
        <f>ROUND(I717*H717,2)</f>
        <v>0</v>
      </c>
      <c r="K717" s="208" t="s">
        <v>140</v>
      </c>
      <c r="L717" s="46"/>
      <c r="M717" s="213" t="s">
        <v>19</v>
      </c>
      <c r="N717" s="214" t="s">
        <v>44</v>
      </c>
      <c r="O717" s="86"/>
      <c r="P717" s="215">
        <f>O717*H717</f>
        <v>0</v>
      </c>
      <c r="Q717" s="215">
        <v>0</v>
      </c>
      <c r="R717" s="215">
        <f>Q717*H717</f>
        <v>0</v>
      </c>
      <c r="S717" s="215">
        <v>0.082000000000000003</v>
      </c>
      <c r="T717" s="216">
        <f>S717*H717</f>
        <v>0.49199999999999999</v>
      </c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R717" s="217" t="s">
        <v>141</v>
      </c>
      <c r="AT717" s="217" t="s">
        <v>136</v>
      </c>
      <c r="AU717" s="217" t="s">
        <v>84</v>
      </c>
      <c r="AY717" s="19" t="s">
        <v>134</v>
      </c>
      <c r="BE717" s="218">
        <f>IF(N717="základní",J717,0)</f>
        <v>0</v>
      </c>
      <c r="BF717" s="218">
        <f>IF(N717="snížená",J717,0)</f>
        <v>0</v>
      </c>
      <c r="BG717" s="218">
        <f>IF(N717="zákl. přenesená",J717,0)</f>
        <v>0</v>
      </c>
      <c r="BH717" s="218">
        <f>IF(N717="sníž. přenesená",J717,0)</f>
        <v>0</v>
      </c>
      <c r="BI717" s="218">
        <f>IF(N717="nulová",J717,0)</f>
        <v>0</v>
      </c>
      <c r="BJ717" s="19" t="s">
        <v>81</v>
      </c>
      <c r="BK717" s="218">
        <f>ROUND(I717*H717,2)</f>
        <v>0</v>
      </c>
      <c r="BL717" s="19" t="s">
        <v>141</v>
      </c>
      <c r="BM717" s="217" t="s">
        <v>783</v>
      </c>
    </row>
    <row r="718" s="2" customFormat="1">
      <c r="A718" s="40"/>
      <c r="B718" s="41"/>
      <c r="C718" s="42"/>
      <c r="D718" s="219" t="s">
        <v>143</v>
      </c>
      <c r="E718" s="42"/>
      <c r="F718" s="220" t="s">
        <v>784</v>
      </c>
      <c r="G718" s="42"/>
      <c r="H718" s="42"/>
      <c r="I718" s="221"/>
      <c r="J718" s="42"/>
      <c r="K718" s="42"/>
      <c r="L718" s="46"/>
      <c r="M718" s="222"/>
      <c r="N718" s="223"/>
      <c r="O718" s="86"/>
      <c r="P718" s="86"/>
      <c r="Q718" s="86"/>
      <c r="R718" s="86"/>
      <c r="S718" s="86"/>
      <c r="T718" s="87"/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T718" s="19" t="s">
        <v>143</v>
      </c>
      <c r="AU718" s="19" t="s">
        <v>84</v>
      </c>
    </row>
    <row r="719" s="13" customFormat="1">
      <c r="A719" s="13"/>
      <c r="B719" s="224"/>
      <c r="C719" s="225"/>
      <c r="D719" s="226" t="s">
        <v>145</v>
      </c>
      <c r="E719" s="227" t="s">
        <v>19</v>
      </c>
      <c r="F719" s="228" t="s">
        <v>547</v>
      </c>
      <c r="G719" s="225"/>
      <c r="H719" s="227" t="s">
        <v>19</v>
      </c>
      <c r="I719" s="229"/>
      <c r="J719" s="225"/>
      <c r="K719" s="225"/>
      <c r="L719" s="230"/>
      <c r="M719" s="231"/>
      <c r="N719" s="232"/>
      <c r="O719" s="232"/>
      <c r="P719" s="232"/>
      <c r="Q719" s="232"/>
      <c r="R719" s="232"/>
      <c r="S719" s="232"/>
      <c r="T719" s="23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4" t="s">
        <v>145</v>
      </c>
      <c r="AU719" s="234" t="s">
        <v>84</v>
      </c>
      <c r="AV719" s="13" t="s">
        <v>81</v>
      </c>
      <c r="AW719" s="13" t="s">
        <v>34</v>
      </c>
      <c r="AX719" s="13" t="s">
        <v>73</v>
      </c>
      <c r="AY719" s="234" t="s">
        <v>134</v>
      </c>
    </row>
    <row r="720" s="14" customFormat="1">
      <c r="A720" s="14"/>
      <c r="B720" s="235"/>
      <c r="C720" s="236"/>
      <c r="D720" s="226" t="s">
        <v>145</v>
      </c>
      <c r="E720" s="237" t="s">
        <v>19</v>
      </c>
      <c r="F720" s="238" t="s">
        <v>785</v>
      </c>
      <c r="G720" s="236"/>
      <c r="H720" s="239">
        <v>6</v>
      </c>
      <c r="I720" s="240"/>
      <c r="J720" s="236"/>
      <c r="K720" s="236"/>
      <c r="L720" s="241"/>
      <c r="M720" s="242"/>
      <c r="N720" s="243"/>
      <c r="O720" s="243"/>
      <c r="P720" s="243"/>
      <c r="Q720" s="243"/>
      <c r="R720" s="243"/>
      <c r="S720" s="243"/>
      <c r="T720" s="244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5" t="s">
        <v>145</v>
      </c>
      <c r="AU720" s="245" t="s">
        <v>84</v>
      </c>
      <c r="AV720" s="14" t="s">
        <v>84</v>
      </c>
      <c r="AW720" s="14" t="s">
        <v>34</v>
      </c>
      <c r="AX720" s="14" t="s">
        <v>81</v>
      </c>
      <c r="AY720" s="245" t="s">
        <v>134</v>
      </c>
    </row>
    <row r="721" s="2" customFormat="1" ht="24.15" customHeight="1">
      <c r="A721" s="40"/>
      <c r="B721" s="41"/>
      <c r="C721" s="206" t="s">
        <v>786</v>
      </c>
      <c r="D721" s="206" t="s">
        <v>136</v>
      </c>
      <c r="E721" s="207" t="s">
        <v>787</v>
      </c>
      <c r="F721" s="208" t="s">
        <v>788</v>
      </c>
      <c r="G721" s="209" t="s">
        <v>365</v>
      </c>
      <c r="H721" s="210">
        <v>13</v>
      </c>
      <c r="I721" s="211"/>
      <c r="J721" s="212">
        <f>ROUND(I721*H721,2)</f>
        <v>0</v>
      </c>
      <c r="K721" s="208" t="s">
        <v>140</v>
      </c>
      <c r="L721" s="46"/>
      <c r="M721" s="213" t="s">
        <v>19</v>
      </c>
      <c r="N721" s="214" t="s">
        <v>44</v>
      </c>
      <c r="O721" s="86"/>
      <c r="P721" s="215">
        <f>O721*H721</f>
        <v>0</v>
      </c>
      <c r="Q721" s="215">
        <v>0</v>
      </c>
      <c r="R721" s="215">
        <f>Q721*H721</f>
        <v>0</v>
      </c>
      <c r="S721" s="215">
        <v>0.0040000000000000001</v>
      </c>
      <c r="T721" s="216">
        <f>S721*H721</f>
        <v>0.052000000000000005</v>
      </c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R721" s="217" t="s">
        <v>141</v>
      </c>
      <c r="AT721" s="217" t="s">
        <v>136</v>
      </c>
      <c r="AU721" s="217" t="s">
        <v>84</v>
      </c>
      <c r="AY721" s="19" t="s">
        <v>134</v>
      </c>
      <c r="BE721" s="218">
        <f>IF(N721="základní",J721,0)</f>
        <v>0</v>
      </c>
      <c r="BF721" s="218">
        <f>IF(N721="snížená",J721,0)</f>
        <v>0</v>
      </c>
      <c r="BG721" s="218">
        <f>IF(N721="zákl. přenesená",J721,0)</f>
        <v>0</v>
      </c>
      <c r="BH721" s="218">
        <f>IF(N721="sníž. přenesená",J721,0)</f>
        <v>0</v>
      </c>
      <c r="BI721" s="218">
        <f>IF(N721="nulová",J721,0)</f>
        <v>0</v>
      </c>
      <c r="BJ721" s="19" t="s">
        <v>81</v>
      </c>
      <c r="BK721" s="218">
        <f>ROUND(I721*H721,2)</f>
        <v>0</v>
      </c>
      <c r="BL721" s="19" t="s">
        <v>141</v>
      </c>
      <c r="BM721" s="217" t="s">
        <v>789</v>
      </c>
    </row>
    <row r="722" s="2" customFormat="1">
      <c r="A722" s="40"/>
      <c r="B722" s="41"/>
      <c r="C722" s="42"/>
      <c r="D722" s="219" t="s">
        <v>143</v>
      </c>
      <c r="E722" s="42"/>
      <c r="F722" s="220" t="s">
        <v>790</v>
      </c>
      <c r="G722" s="42"/>
      <c r="H722" s="42"/>
      <c r="I722" s="221"/>
      <c r="J722" s="42"/>
      <c r="K722" s="42"/>
      <c r="L722" s="46"/>
      <c r="M722" s="222"/>
      <c r="N722" s="223"/>
      <c r="O722" s="86"/>
      <c r="P722" s="86"/>
      <c r="Q722" s="86"/>
      <c r="R722" s="86"/>
      <c r="S722" s="86"/>
      <c r="T722" s="87"/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T722" s="19" t="s">
        <v>143</v>
      </c>
      <c r="AU722" s="19" t="s">
        <v>84</v>
      </c>
    </row>
    <row r="723" s="13" customFormat="1">
      <c r="A723" s="13"/>
      <c r="B723" s="224"/>
      <c r="C723" s="225"/>
      <c r="D723" s="226" t="s">
        <v>145</v>
      </c>
      <c r="E723" s="227" t="s">
        <v>19</v>
      </c>
      <c r="F723" s="228" t="s">
        <v>547</v>
      </c>
      <c r="G723" s="225"/>
      <c r="H723" s="227" t="s">
        <v>19</v>
      </c>
      <c r="I723" s="229"/>
      <c r="J723" s="225"/>
      <c r="K723" s="225"/>
      <c r="L723" s="230"/>
      <c r="M723" s="231"/>
      <c r="N723" s="232"/>
      <c r="O723" s="232"/>
      <c r="P723" s="232"/>
      <c r="Q723" s="232"/>
      <c r="R723" s="232"/>
      <c r="S723" s="232"/>
      <c r="T723" s="23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4" t="s">
        <v>145</v>
      </c>
      <c r="AU723" s="234" t="s">
        <v>84</v>
      </c>
      <c r="AV723" s="13" t="s">
        <v>81</v>
      </c>
      <c r="AW723" s="13" t="s">
        <v>34</v>
      </c>
      <c r="AX723" s="13" t="s">
        <v>73</v>
      </c>
      <c r="AY723" s="234" t="s">
        <v>134</v>
      </c>
    </row>
    <row r="724" s="14" customFormat="1">
      <c r="A724" s="14"/>
      <c r="B724" s="235"/>
      <c r="C724" s="236"/>
      <c r="D724" s="226" t="s">
        <v>145</v>
      </c>
      <c r="E724" s="237" t="s">
        <v>19</v>
      </c>
      <c r="F724" s="238" t="s">
        <v>791</v>
      </c>
      <c r="G724" s="236"/>
      <c r="H724" s="239">
        <v>13</v>
      </c>
      <c r="I724" s="240"/>
      <c r="J724" s="236"/>
      <c r="K724" s="236"/>
      <c r="L724" s="241"/>
      <c r="M724" s="242"/>
      <c r="N724" s="243"/>
      <c r="O724" s="243"/>
      <c r="P724" s="243"/>
      <c r="Q724" s="243"/>
      <c r="R724" s="243"/>
      <c r="S724" s="243"/>
      <c r="T724" s="244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45" t="s">
        <v>145</v>
      </c>
      <c r="AU724" s="245" t="s">
        <v>84</v>
      </c>
      <c r="AV724" s="14" t="s">
        <v>84</v>
      </c>
      <c r="AW724" s="14" t="s">
        <v>34</v>
      </c>
      <c r="AX724" s="14" t="s">
        <v>81</v>
      </c>
      <c r="AY724" s="245" t="s">
        <v>134</v>
      </c>
    </row>
    <row r="725" s="12" customFormat="1" ht="22.8" customHeight="1">
      <c r="A725" s="12"/>
      <c r="B725" s="190"/>
      <c r="C725" s="191"/>
      <c r="D725" s="192" t="s">
        <v>72</v>
      </c>
      <c r="E725" s="204" t="s">
        <v>792</v>
      </c>
      <c r="F725" s="204" t="s">
        <v>793</v>
      </c>
      <c r="G725" s="191"/>
      <c r="H725" s="191"/>
      <c r="I725" s="194"/>
      <c r="J725" s="205">
        <f>BK725</f>
        <v>0</v>
      </c>
      <c r="K725" s="191"/>
      <c r="L725" s="196"/>
      <c r="M725" s="197"/>
      <c r="N725" s="198"/>
      <c r="O725" s="198"/>
      <c r="P725" s="199">
        <f>SUM(P726:P749)</f>
        <v>0</v>
      </c>
      <c r="Q725" s="198"/>
      <c r="R725" s="199">
        <f>SUM(R726:R749)</f>
        <v>0</v>
      </c>
      <c r="S725" s="198"/>
      <c r="T725" s="200">
        <f>SUM(T726:T749)</f>
        <v>0</v>
      </c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R725" s="201" t="s">
        <v>81</v>
      </c>
      <c r="AT725" s="202" t="s">
        <v>72</v>
      </c>
      <c r="AU725" s="202" t="s">
        <v>81</v>
      </c>
      <c r="AY725" s="201" t="s">
        <v>134</v>
      </c>
      <c r="BK725" s="203">
        <f>SUM(BK726:BK749)</f>
        <v>0</v>
      </c>
    </row>
    <row r="726" s="2" customFormat="1" ht="24.15" customHeight="1">
      <c r="A726" s="40"/>
      <c r="B726" s="41"/>
      <c r="C726" s="206" t="s">
        <v>794</v>
      </c>
      <c r="D726" s="206" t="s">
        <v>136</v>
      </c>
      <c r="E726" s="207" t="s">
        <v>795</v>
      </c>
      <c r="F726" s="208" t="s">
        <v>796</v>
      </c>
      <c r="G726" s="209" t="s">
        <v>266</v>
      </c>
      <c r="H726" s="210">
        <v>1.7</v>
      </c>
      <c r="I726" s="211"/>
      <c r="J726" s="212">
        <f>ROUND(I726*H726,2)</f>
        <v>0</v>
      </c>
      <c r="K726" s="208" t="s">
        <v>140</v>
      </c>
      <c r="L726" s="46"/>
      <c r="M726" s="213" t="s">
        <v>19</v>
      </c>
      <c r="N726" s="214" t="s">
        <v>44</v>
      </c>
      <c r="O726" s="86"/>
      <c r="P726" s="215">
        <f>O726*H726</f>
        <v>0</v>
      </c>
      <c r="Q726" s="215">
        <v>0</v>
      </c>
      <c r="R726" s="215">
        <f>Q726*H726</f>
        <v>0</v>
      </c>
      <c r="S726" s="215">
        <v>0</v>
      </c>
      <c r="T726" s="216">
        <f>S726*H726</f>
        <v>0</v>
      </c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R726" s="217" t="s">
        <v>141</v>
      </c>
      <c r="AT726" s="217" t="s">
        <v>136</v>
      </c>
      <c r="AU726" s="217" t="s">
        <v>84</v>
      </c>
      <c r="AY726" s="19" t="s">
        <v>134</v>
      </c>
      <c r="BE726" s="218">
        <f>IF(N726="základní",J726,0)</f>
        <v>0</v>
      </c>
      <c r="BF726" s="218">
        <f>IF(N726="snížená",J726,0)</f>
        <v>0</v>
      </c>
      <c r="BG726" s="218">
        <f>IF(N726="zákl. přenesená",J726,0)</f>
        <v>0</v>
      </c>
      <c r="BH726" s="218">
        <f>IF(N726="sníž. přenesená",J726,0)</f>
        <v>0</v>
      </c>
      <c r="BI726" s="218">
        <f>IF(N726="nulová",J726,0)</f>
        <v>0</v>
      </c>
      <c r="BJ726" s="19" t="s">
        <v>81</v>
      </c>
      <c r="BK726" s="218">
        <f>ROUND(I726*H726,2)</f>
        <v>0</v>
      </c>
      <c r="BL726" s="19" t="s">
        <v>141</v>
      </c>
      <c r="BM726" s="217" t="s">
        <v>797</v>
      </c>
    </row>
    <row r="727" s="2" customFormat="1">
      <c r="A727" s="40"/>
      <c r="B727" s="41"/>
      <c r="C727" s="42"/>
      <c r="D727" s="219" t="s">
        <v>143</v>
      </c>
      <c r="E727" s="42"/>
      <c r="F727" s="220" t="s">
        <v>798</v>
      </c>
      <c r="G727" s="42"/>
      <c r="H727" s="42"/>
      <c r="I727" s="221"/>
      <c r="J727" s="42"/>
      <c r="K727" s="42"/>
      <c r="L727" s="46"/>
      <c r="M727" s="222"/>
      <c r="N727" s="223"/>
      <c r="O727" s="86"/>
      <c r="P727" s="86"/>
      <c r="Q727" s="86"/>
      <c r="R727" s="86"/>
      <c r="S727" s="86"/>
      <c r="T727" s="87"/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T727" s="19" t="s">
        <v>143</v>
      </c>
      <c r="AU727" s="19" t="s">
        <v>84</v>
      </c>
    </row>
    <row r="728" s="14" customFormat="1">
      <c r="A728" s="14"/>
      <c r="B728" s="235"/>
      <c r="C728" s="236"/>
      <c r="D728" s="226" t="s">
        <v>145</v>
      </c>
      <c r="E728" s="237" t="s">
        <v>19</v>
      </c>
      <c r="F728" s="238" t="s">
        <v>799</v>
      </c>
      <c r="G728" s="236"/>
      <c r="H728" s="239">
        <v>0.40000000000000002</v>
      </c>
      <c r="I728" s="240"/>
      <c r="J728" s="236"/>
      <c r="K728" s="236"/>
      <c r="L728" s="241"/>
      <c r="M728" s="242"/>
      <c r="N728" s="243"/>
      <c r="O728" s="243"/>
      <c r="P728" s="243"/>
      <c r="Q728" s="243"/>
      <c r="R728" s="243"/>
      <c r="S728" s="243"/>
      <c r="T728" s="244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5" t="s">
        <v>145</v>
      </c>
      <c r="AU728" s="245" t="s">
        <v>84</v>
      </c>
      <c r="AV728" s="14" t="s">
        <v>84</v>
      </c>
      <c r="AW728" s="14" t="s">
        <v>34</v>
      </c>
      <c r="AX728" s="14" t="s">
        <v>73</v>
      </c>
      <c r="AY728" s="245" t="s">
        <v>134</v>
      </c>
    </row>
    <row r="729" s="14" customFormat="1">
      <c r="A729" s="14"/>
      <c r="B729" s="235"/>
      <c r="C729" s="236"/>
      <c r="D729" s="226" t="s">
        <v>145</v>
      </c>
      <c r="E729" s="237" t="s">
        <v>19</v>
      </c>
      <c r="F729" s="238" t="s">
        <v>800</v>
      </c>
      <c r="G729" s="236"/>
      <c r="H729" s="239">
        <v>0.5</v>
      </c>
      <c r="I729" s="240"/>
      <c r="J729" s="236"/>
      <c r="K729" s="236"/>
      <c r="L729" s="241"/>
      <c r="M729" s="242"/>
      <c r="N729" s="243"/>
      <c r="O729" s="243"/>
      <c r="P729" s="243"/>
      <c r="Q729" s="243"/>
      <c r="R729" s="243"/>
      <c r="S729" s="243"/>
      <c r="T729" s="24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5" t="s">
        <v>145</v>
      </c>
      <c r="AU729" s="245" t="s">
        <v>84</v>
      </c>
      <c r="AV729" s="14" t="s">
        <v>84</v>
      </c>
      <c r="AW729" s="14" t="s">
        <v>34</v>
      </c>
      <c r="AX729" s="14" t="s">
        <v>73</v>
      </c>
      <c r="AY729" s="245" t="s">
        <v>134</v>
      </c>
    </row>
    <row r="730" s="14" customFormat="1">
      <c r="A730" s="14"/>
      <c r="B730" s="235"/>
      <c r="C730" s="236"/>
      <c r="D730" s="226" t="s">
        <v>145</v>
      </c>
      <c r="E730" s="237" t="s">
        <v>19</v>
      </c>
      <c r="F730" s="238" t="s">
        <v>801</v>
      </c>
      <c r="G730" s="236"/>
      <c r="H730" s="239">
        <v>0.80000000000000004</v>
      </c>
      <c r="I730" s="240"/>
      <c r="J730" s="236"/>
      <c r="K730" s="236"/>
      <c r="L730" s="241"/>
      <c r="M730" s="242"/>
      <c r="N730" s="243"/>
      <c r="O730" s="243"/>
      <c r="P730" s="243"/>
      <c r="Q730" s="243"/>
      <c r="R730" s="243"/>
      <c r="S730" s="243"/>
      <c r="T730" s="244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45" t="s">
        <v>145</v>
      </c>
      <c r="AU730" s="245" t="s">
        <v>84</v>
      </c>
      <c r="AV730" s="14" t="s">
        <v>84</v>
      </c>
      <c r="AW730" s="14" t="s">
        <v>34</v>
      </c>
      <c r="AX730" s="14" t="s">
        <v>73</v>
      </c>
      <c r="AY730" s="245" t="s">
        <v>134</v>
      </c>
    </row>
    <row r="731" s="15" customFormat="1">
      <c r="A731" s="15"/>
      <c r="B731" s="246"/>
      <c r="C731" s="247"/>
      <c r="D731" s="226" t="s">
        <v>145</v>
      </c>
      <c r="E731" s="248" t="s">
        <v>19</v>
      </c>
      <c r="F731" s="249" t="s">
        <v>153</v>
      </c>
      <c r="G731" s="247"/>
      <c r="H731" s="250">
        <v>1.7000000000000002</v>
      </c>
      <c r="I731" s="251"/>
      <c r="J731" s="247"/>
      <c r="K731" s="247"/>
      <c r="L731" s="252"/>
      <c r="M731" s="253"/>
      <c r="N731" s="254"/>
      <c r="O731" s="254"/>
      <c r="P731" s="254"/>
      <c r="Q731" s="254"/>
      <c r="R731" s="254"/>
      <c r="S731" s="254"/>
      <c r="T731" s="255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T731" s="256" t="s">
        <v>145</v>
      </c>
      <c r="AU731" s="256" t="s">
        <v>84</v>
      </c>
      <c r="AV731" s="15" t="s">
        <v>141</v>
      </c>
      <c r="AW731" s="15" t="s">
        <v>34</v>
      </c>
      <c r="AX731" s="15" t="s">
        <v>81</v>
      </c>
      <c r="AY731" s="256" t="s">
        <v>134</v>
      </c>
    </row>
    <row r="732" s="2" customFormat="1" ht="24.15" customHeight="1">
      <c r="A732" s="40"/>
      <c r="B732" s="41"/>
      <c r="C732" s="206" t="s">
        <v>802</v>
      </c>
      <c r="D732" s="206" t="s">
        <v>136</v>
      </c>
      <c r="E732" s="207" t="s">
        <v>803</v>
      </c>
      <c r="F732" s="208" t="s">
        <v>804</v>
      </c>
      <c r="G732" s="209" t="s">
        <v>266</v>
      </c>
      <c r="H732" s="210">
        <v>6.7999999999999998</v>
      </c>
      <c r="I732" s="211"/>
      <c r="J732" s="212">
        <f>ROUND(I732*H732,2)</f>
        <v>0</v>
      </c>
      <c r="K732" s="208" t="s">
        <v>140</v>
      </c>
      <c r="L732" s="46"/>
      <c r="M732" s="213" t="s">
        <v>19</v>
      </c>
      <c r="N732" s="214" t="s">
        <v>44</v>
      </c>
      <c r="O732" s="86"/>
      <c r="P732" s="215">
        <f>O732*H732</f>
        <v>0</v>
      </c>
      <c r="Q732" s="215">
        <v>0</v>
      </c>
      <c r="R732" s="215">
        <f>Q732*H732</f>
        <v>0</v>
      </c>
      <c r="S732" s="215">
        <v>0</v>
      </c>
      <c r="T732" s="216">
        <f>S732*H732</f>
        <v>0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17" t="s">
        <v>141</v>
      </c>
      <c r="AT732" s="217" t="s">
        <v>136</v>
      </c>
      <c r="AU732" s="217" t="s">
        <v>84</v>
      </c>
      <c r="AY732" s="19" t="s">
        <v>134</v>
      </c>
      <c r="BE732" s="218">
        <f>IF(N732="základní",J732,0)</f>
        <v>0</v>
      </c>
      <c r="BF732" s="218">
        <f>IF(N732="snížená",J732,0)</f>
        <v>0</v>
      </c>
      <c r="BG732" s="218">
        <f>IF(N732="zákl. přenesená",J732,0)</f>
        <v>0</v>
      </c>
      <c r="BH732" s="218">
        <f>IF(N732="sníž. přenesená",J732,0)</f>
        <v>0</v>
      </c>
      <c r="BI732" s="218">
        <f>IF(N732="nulová",J732,0)</f>
        <v>0</v>
      </c>
      <c r="BJ732" s="19" t="s">
        <v>81</v>
      </c>
      <c r="BK732" s="218">
        <f>ROUND(I732*H732,2)</f>
        <v>0</v>
      </c>
      <c r="BL732" s="19" t="s">
        <v>141</v>
      </c>
      <c r="BM732" s="217" t="s">
        <v>805</v>
      </c>
    </row>
    <row r="733" s="2" customFormat="1">
      <c r="A733" s="40"/>
      <c r="B733" s="41"/>
      <c r="C733" s="42"/>
      <c r="D733" s="219" t="s">
        <v>143</v>
      </c>
      <c r="E733" s="42"/>
      <c r="F733" s="220" t="s">
        <v>806</v>
      </c>
      <c r="G733" s="42"/>
      <c r="H733" s="42"/>
      <c r="I733" s="221"/>
      <c r="J733" s="42"/>
      <c r="K733" s="42"/>
      <c r="L733" s="46"/>
      <c r="M733" s="222"/>
      <c r="N733" s="223"/>
      <c r="O733" s="86"/>
      <c r="P733" s="86"/>
      <c r="Q733" s="86"/>
      <c r="R733" s="86"/>
      <c r="S733" s="86"/>
      <c r="T733" s="87"/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T733" s="19" t="s">
        <v>143</v>
      </c>
      <c r="AU733" s="19" t="s">
        <v>84</v>
      </c>
    </row>
    <row r="734" s="13" customFormat="1">
      <c r="A734" s="13"/>
      <c r="B734" s="224"/>
      <c r="C734" s="225"/>
      <c r="D734" s="226" t="s">
        <v>145</v>
      </c>
      <c r="E734" s="227" t="s">
        <v>19</v>
      </c>
      <c r="F734" s="228" t="s">
        <v>807</v>
      </c>
      <c r="G734" s="225"/>
      <c r="H734" s="227" t="s">
        <v>19</v>
      </c>
      <c r="I734" s="229"/>
      <c r="J734" s="225"/>
      <c r="K734" s="225"/>
      <c r="L734" s="230"/>
      <c r="M734" s="231"/>
      <c r="N734" s="232"/>
      <c r="O734" s="232"/>
      <c r="P734" s="232"/>
      <c r="Q734" s="232"/>
      <c r="R734" s="232"/>
      <c r="S734" s="232"/>
      <c r="T734" s="233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4" t="s">
        <v>145</v>
      </c>
      <c r="AU734" s="234" t="s">
        <v>84</v>
      </c>
      <c r="AV734" s="13" t="s">
        <v>81</v>
      </c>
      <c r="AW734" s="13" t="s">
        <v>34</v>
      </c>
      <c r="AX734" s="13" t="s">
        <v>73</v>
      </c>
      <c r="AY734" s="234" t="s">
        <v>134</v>
      </c>
    </row>
    <row r="735" s="14" customFormat="1">
      <c r="A735" s="14"/>
      <c r="B735" s="235"/>
      <c r="C735" s="236"/>
      <c r="D735" s="226" t="s">
        <v>145</v>
      </c>
      <c r="E735" s="237" t="s">
        <v>19</v>
      </c>
      <c r="F735" s="238" t="s">
        <v>808</v>
      </c>
      <c r="G735" s="236"/>
      <c r="H735" s="239">
        <v>2</v>
      </c>
      <c r="I735" s="240"/>
      <c r="J735" s="236"/>
      <c r="K735" s="236"/>
      <c r="L735" s="241"/>
      <c r="M735" s="242"/>
      <c r="N735" s="243"/>
      <c r="O735" s="243"/>
      <c r="P735" s="243"/>
      <c r="Q735" s="243"/>
      <c r="R735" s="243"/>
      <c r="S735" s="243"/>
      <c r="T735" s="244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5" t="s">
        <v>145</v>
      </c>
      <c r="AU735" s="245" t="s">
        <v>84</v>
      </c>
      <c r="AV735" s="14" t="s">
        <v>84</v>
      </c>
      <c r="AW735" s="14" t="s">
        <v>34</v>
      </c>
      <c r="AX735" s="14" t="s">
        <v>73</v>
      </c>
      <c r="AY735" s="245" t="s">
        <v>134</v>
      </c>
    </row>
    <row r="736" s="14" customFormat="1">
      <c r="A736" s="14"/>
      <c r="B736" s="235"/>
      <c r="C736" s="236"/>
      <c r="D736" s="226" t="s">
        <v>145</v>
      </c>
      <c r="E736" s="237" t="s">
        <v>19</v>
      </c>
      <c r="F736" s="238" t="s">
        <v>809</v>
      </c>
      <c r="G736" s="236"/>
      <c r="H736" s="239">
        <v>3.2000000000000002</v>
      </c>
      <c r="I736" s="240"/>
      <c r="J736" s="236"/>
      <c r="K736" s="236"/>
      <c r="L736" s="241"/>
      <c r="M736" s="242"/>
      <c r="N736" s="243"/>
      <c r="O736" s="243"/>
      <c r="P736" s="243"/>
      <c r="Q736" s="243"/>
      <c r="R736" s="243"/>
      <c r="S736" s="243"/>
      <c r="T736" s="244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5" t="s">
        <v>145</v>
      </c>
      <c r="AU736" s="245" t="s">
        <v>84</v>
      </c>
      <c r="AV736" s="14" t="s">
        <v>84</v>
      </c>
      <c r="AW736" s="14" t="s">
        <v>34</v>
      </c>
      <c r="AX736" s="14" t="s">
        <v>73</v>
      </c>
      <c r="AY736" s="245" t="s">
        <v>134</v>
      </c>
    </row>
    <row r="737" s="14" customFormat="1">
      <c r="A737" s="14"/>
      <c r="B737" s="235"/>
      <c r="C737" s="236"/>
      <c r="D737" s="226" t="s">
        <v>145</v>
      </c>
      <c r="E737" s="237" t="s">
        <v>19</v>
      </c>
      <c r="F737" s="238" t="s">
        <v>810</v>
      </c>
      <c r="G737" s="236"/>
      <c r="H737" s="239">
        <v>1.6000000000000001</v>
      </c>
      <c r="I737" s="240"/>
      <c r="J737" s="236"/>
      <c r="K737" s="236"/>
      <c r="L737" s="241"/>
      <c r="M737" s="242"/>
      <c r="N737" s="243"/>
      <c r="O737" s="243"/>
      <c r="P737" s="243"/>
      <c r="Q737" s="243"/>
      <c r="R737" s="243"/>
      <c r="S737" s="243"/>
      <c r="T737" s="24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5" t="s">
        <v>145</v>
      </c>
      <c r="AU737" s="245" t="s">
        <v>84</v>
      </c>
      <c r="AV737" s="14" t="s">
        <v>84</v>
      </c>
      <c r="AW737" s="14" t="s">
        <v>34</v>
      </c>
      <c r="AX737" s="14" t="s">
        <v>73</v>
      </c>
      <c r="AY737" s="245" t="s">
        <v>134</v>
      </c>
    </row>
    <row r="738" s="15" customFormat="1">
      <c r="A738" s="15"/>
      <c r="B738" s="246"/>
      <c r="C738" s="247"/>
      <c r="D738" s="226" t="s">
        <v>145</v>
      </c>
      <c r="E738" s="248" t="s">
        <v>19</v>
      </c>
      <c r="F738" s="249" t="s">
        <v>153</v>
      </c>
      <c r="G738" s="247"/>
      <c r="H738" s="250">
        <v>6.8000000000000007</v>
      </c>
      <c r="I738" s="251"/>
      <c r="J738" s="247"/>
      <c r="K738" s="247"/>
      <c r="L738" s="252"/>
      <c r="M738" s="253"/>
      <c r="N738" s="254"/>
      <c r="O738" s="254"/>
      <c r="P738" s="254"/>
      <c r="Q738" s="254"/>
      <c r="R738" s="254"/>
      <c r="S738" s="254"/>
      <c r="T738" s="255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T738" s="256" t="s">
        <v>145</v>
      </c>
      <c r="AU738" s="256" t="s">
        <v>84</v>
      </c>
      <c r="AV738" s="15" t="s">
        <v>141</v>
      </c>
      <c r="AW738" s="15" t="s">
        <v>34</v>
      </c>
      <c r="AX738" s="15" t="s">
        <v>81</v>
      </c>
      <c r="AY738" s="256" t="s">
        <v>134</v>
      </c>
    </row>
    <row r="739" s="2" customFormat="1" ht="24.15" customHeight="1">
      <c r="A739" s="40"/>
      <c r="B739" s="41"/>
      <c r="C739" s="206" t="s">
        <v>811</v>
      </c>
      <c r="D739" s="206" t="s">
        <v>136</v>
      </c>
      <c r="E739" s="207" t="s">
        <v>812</v>
      </c>
      <c r="F739" s="208" t="s">
        <v>813</v>
      </c>
      <c r="G739" s="209" t="s">
        <v>266</v>
      </c>
      <c r="H739" s="210">
        <v>6327.6000000000004</v>
      </c>
      <c r="I739" s="211"/>
      <c r="J739" s="212">
        <f>ROUND(I739*H739,2)</f>
        <v>0</v>
      </c>
      <c r="K739" s="208" t="s">
        <v>19</v>
      </c>
      <c r="L739" s="46"/>
      <c r="M739" s="213" t="s">
        <v>19</v>
      </c>
      <c r="N739" s="214" t="s">
        <v>44</v>
      </c>
      <c r="O739" s="86"/>
      <c r="P739" s="215">
        <f>O739*H739</f>
        <v>0</v>
      </c>
      <c r="Q739" s="215">
        <v>0</v>
      </c>
      <c r="R739" s="215">
        <f>Q739*H739</f>
        <v>0</v>
      </c>
      <c r="S739" s="215">
        <v>0</v>
      </c>
      <c r="T739" s="216">
        <f>S739*H739</f>
        <v>0</v>
      </c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R739" s="217" t="s">
        <v>141</v>
      </c>
      <c r="AT739" s="217" t="s">
        <v>136</v>
      </c>
      <c r="AU739" s="217" t="s">
        <v>84</v>
      </c>
      <c r="AY739" s="19" t="s">
        <v>134</v>
      </c>
      <c r="BE739" s="218">
        <f>IF(N739="základní",J739,0)</f>
        <v>0</v>
      </c>
      <c r="BF739" s="218">
        <f>IF(N739="snížená",J739,0)</f>
        <v>0</v>
      </c>
      <c r="BG739" s="218">
        <f>IF(N739="zákl. přenesená",J739,0)</f>
        <v>0</v>
      </c>
      <c r="BH739" s="218">
        <f>IF(N739="sníž. přenesená",J739,0)</f>
        <v>0</v>
      </c>
      <c r="BI739" s="218">
        <f>IF(N739="nulová",J739,0)</f>
        <v>0</v>
      </c>
      <c r="BJ739" s="19" t="s">
        <v>81</v>
      </c>
      <c r="BK739" s="218">
        <f>ROUND(I739*H739,2)</f>
        <v>0</v>
      </c>
      <c r="BL739" s="19" t="s">
        <v>141</v>
      </c>
      <c r="BM739" s="217" t="s">
        <v>814</v>
      </c>
    </row>
    <row r="740" s="13" customFormat="1">
      <c r="A740" s="13"/>
      <c r="B740" s="224"/>
      <c r="C740" s="225"/>
      <c r="D740" s="226" t="s">
        <v>145</v>
      </c>
      <c r="E740" s="227" t="s">
        <v>19</v>
      </c>
      <c r="F740" s="228" t="s">
        <v>815</v>
      </c>
      <c r="G740" s="225"/>
      <c r="H740" s="227" t="s">
        <v>19</v>
      </c>
      <c r="I740" s="229"/>
      <c r="J740" s="225"/>
      <c r="K740" s="225"/>
      <c r="L740" s="230"/>
      <c r="M740" s="231"/>
      <c r="N740" s="232"/>
      <c r="O740" s="232"/>
      <c r="P740" s="232"/>
      <c r="Q740" s="232"/>
      <c r="R740" s="232"/>
      <c r="S740" s="232"/>
      <c r="T740" s="23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4" t="s">
        <v>145</v>
      </c>
      <c r="AU740" s="234" t="s">
        <v>84</v>
      </c>
      <c r="AV740" s="13" t="s">
        <v>81</v>
      </c>
      <c r="AW740" s="13" t="s">
        <v>34</v>
      </c>
      <c r="AX740" s="13" t="s">
        <v>73</v>
      </c>
      <c r="AY740" s="234" t="s">
        <v>134</v>
      </c>
    </row>
    <row r="741" s="14" customFormat="1">
      <c r="A741" s="14"/>
      <c r="B741" s="235"/>
      <c r="C741" s="236"/>
      <c r="D741" s="226" t="s">
        <v>145</v>
      </c>
      <c r="E741" s="237" t="s">
        <v>19</v>
      </c>
      <c r="F741" s="238" t="s">
        <v>816</v>
      </c>
      <c r="G741" s="236"/>
      <c r="H741" s="239">
        <v>1600.5</v>
      </c>
      <c r="I741" s="240"/>
      <c r="J741" s="236"/>
      <c r="K741" s="236"/>
      <c r="L741" s="241"/>
      <c r="M741" s="242"/>
      <c r="N741" s="243"/>
      <c r="O741" s="243"/>
      <c r="P741" s="243"/>
      <c r="Q741" s="243"/>
      <c r="R741" s="243"/>
      <c r="S741" s="243"/>
      <c r="T741" s="244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5" t="s">
        <v>145</v>
      </c>
      <c r="AU741" s="245" t="s">
        <v>84</v>
      </c>
      <c r="AV741" s="14" t="s">
        <v>84</v>
      </c>
      <c r="AW741" s="14" t="s">
        <v>34</v>
      </c>
      <c r="AX741" s="14" t="s">
        <v>73</v>
      </c>
      <c r="AY741" s="245" t="s">
        <v>134</v>
      </c>
    </row>
    <row r="742" s="14" customFormat="1">
      <c r="A742" s="14"/>
      <c r="B742" s="235"/>
      <c r="C742" s="236"/>
      <c r="D742" s="226" t="s">
        <v>145</v>
      </c>
      <c r="E742" s="237" t="s">
        <v>19</v>
      </c>
      <c r="F742" s="238" t="s">
        <v>817</v>
      </c>
      <c r="G742" s="236"/>
      <c r="H742" s="239">
        <v>50.700000000000003</v>
      </c>
      <c r="I742" s="240"/>
      <c r="J742" s="236"/>
      <c r="K742" s="236"/>
      <c r="L742" s="241"/>
      <c r="M742" s="242"/>
      <c r="N742" s="243"/>
      <c r="O742" s="243"/>
      <c r="P742" s="243"/>
      <c r="Q742" s="243"/>
      <c r="R742" s="243"/>
      <c r="S742" s="243"/>
      <c r="T742" s="244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5" t="s">
        <v>145</v>
      </c>
      <c r="AU742" s="245" t="s">
        <v>84</v>
      </c>
      <c r="AV742" s="14" t="s">
        <v>84</v>
      </c>
      <c r="AW742" s="14" t="s">
        <v>34</v>
      </c>
      <c r="AX742" s="14" t="s">
        <v>73</v>
      </c>
      <c r="AY742" s="245" t="s">
        <v>134</v>
      </c>
    </row>
    <row r="743" s="14" customFormat="1">
      <c r="A743" s="14"/>
      <c r="B743" s="235"/>
      <c r="C743" s="236"/>
      <c r="D743" s="226" t="s">
        <v>145</v>
      </c>
      <c r="E743" s="237" t="s">
        <v>19</v>
      </c>
      <c r="F743" s="238" t="s">
        <v>818</v>
      </c>
      <c r="G743" s="236"/>
      <c r="H743" s="239">
        <v>4510.5</v>
      </c>
      <c r="I743" s="240"/>
      <c r="J743" s="236"/>
      <c r="K743" s="236"/>
      <c r="L743" s="241"/>
      <c r="M743" s="242"/>
      <c r="N743" s="243"/>
      <c r="O743" s="243"/>
      <c r="P743" s="243"/>
      <c r="Q743" s="243"/>
      <c r="R743" s="243"/>
      <c r="S743" s="243"/>
      <c r="T743" s="244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5" t="s">
        <v>145</v>
      </c>
      <c r="AU743" s="245" t="s">
        <v>84</v>
      </c>
      <c r="AV743" s="14" t="s">
        <v>84</v>
      </c>
      <c r="AW743" s="14" t="s">
        <v>34</v>
      </c>
      <c r="AX743" s="14" t="s">
        <v>73</v>
      </c>
      <c r="AY743" s="245" t="s">
        <v>134</v>
      </c>
    </row>
    <row r="744" s="14" customFormat="1">
      <c r="A744" s="14"/>
      <c r="B744" s="235"/>
      <c r="C744" s="236"/>
      <c r="D744" s="226" t="s">
        <v>145</v>
      </c>
      <c r="E744" s="237" t="s">
        <v>19</v>
      </c>
      <c r="F744" s="238" t="s">
        <v>819</v>
      </c>
      <c r="G744" s="236"/>
      <c r="H744" s="239">
        <v>90</v>
      </c>
      <c r="I744" s="240"/>
      <c r="J744" s="236"/>
      <c r="K744" s="236"/>
      <c r="L744" s="241"/>
      <c r="M744" s="242"/>
      <c r="N744" s="243"/>
      <c r="O744" s="243"/>
      <c r="P744" s="243"/>
      <c r="Q744" s="243"/>
      <c r="R744" s="243"/>
      <c r="S744" s="243"/>
      <c r="T744" s="244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5" t="s">
        <v>145</v>
      </c>
      <c r="AU744" s="245" t="s">
        <v>84</v>
      </c>
      <c r="AV744" s="14" t="s">
        <v>84</v>
      </c>
      <c r="AW744" s="14" t="s">
        <v>34</v>
      </c>
      <c r="AX744" s="14" t="s">
        <v>73</v>
      </c>
      <c r="AY744" s="245" t="s">
        <v>134</v>
      </c>
    </row>
    <row r="745" s="13" customFormat="1">
      <c r="A745" s="13"/>
      <c r="B745" s="224"/>
      <c r="C745" s="225"/>
      <c r="D745" s="226" t="s">
        <v>145</v>
      </c>
      <c r="E745" s="227" t="s">
        <v>19</v>
      </c>
      <c r="F745" s="228" t="s">
        <v>820</v>
      </c>
      <c r="G745" s="225"/>
      <c r="H745" s="227" t="s">
        <v>19</v>
      </c>
      <c r="I745" s="229"/>
      <c r="J745" s="225"/>
      <c r="K745" s="225"/>
      <c r="L745" s="230"/>
      <c r="M745" s="231"/>
      <c r="N745" s="232"/>
      <c r="O745" s="232"/>
      <c r="P745" s="232"/>
      <c r="Q745" s="232"/>
      <c r="R745" s="232"/>
      <c r="S745" s="232"/>
      <c r="T745" s="23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4" t="s">
        <v>145</v>
      </c>
      <c r="AU745" s="234" t="s">
        <v>84</v>
      </c>
      <c r="AV745" s="13" t="s">
        <v>81</v>
      </c>
      <c r="AW745" s="13" t="s">
        <v>34</v>
      </c>
      <c r="AX745" s="13" t="s">
        <v>73</v>
      </c>
      <c r="AY745" s="234" t="s">
        <v>134</v>
      </c>
    </row>
    <row r="746" s="14" customFormat="1">
      <c r="A746" s="14"/>
      <c r="B746" s="235"/>
      <c r="C746" s="236"/>
      <c r="D746" s="226" t="s">
        <v>145</v>
      </c>
      <c r="E746" s="237" t="s">
        <v>19</v>
      </c>
      <c r="F746" s="238" t="s">
        <v>821</v>
      </c>
      <c r="G746" s="236"/>
      <c r="H746" s="239">
        <v>46.899999999999999</v>
      </c>
      <c r="I746" s="240"/>
      <c r="J746" s="236"/>
      <c r="K746" s="236"/>
      <c r="L746" s="241"/>
      <c r="M746" s="242"/>
      <c r="N746" s="243"/>
      <c r="O746" s="243"/>
      <c r="P746" s="243"/>
      <c r="Q746" s="243"/>
      <c r="R746" s="243"/>
      <c r="S746" s="243"/>
      <c r="T746" s="244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5" t="s">
        <v>145</v>
      </c>
      <c r="AU746" s="245" t="s">
        <v>84</v>
      </c>
      <c r="AV746" s="14" t="s">
        <v>84</v>
      </c>
      <c r="AW746" s="14" t="s">
        <v>34</v>
      </c>
      <c r="AX746" s="14" t="s">
        <v>73</v>
      </c>
      <c r="AY746" s="245" t="s">
        <v>134</v>
      </c>
    </row>
    <row r="747" s="14" customFormat="1">
      <c r="A747" s="14"/>
      <c r="B747" s="235"/>
      <c r="C747" s="236"/>
      <c r="D747" s="226" t="s">
        <v>145</v>
      </c>
      <c r="E747" s="237" t="s">
        <v>19</v>
      </c>
      <c r="F747" s="238" t="s">
        <v>822</v>
      </c>
      <c r="G747" s="236"/>
      <c r="H747" s="239">
        <v>15.4</v>
      </c>
      <c r="I747" s="240"/>
      <c r="J747" s="236"/>
      <c r="K747" s="236"/>
      <c r="L747" s="241"/>
      <c r="M747" s="242"/>
      <c r="N747" s="243"/>
      <c r="O747" s="243"/>
      <c r="P747" s="243"/>
      <c r="Q747" s="243"/>
      <c r="R747" s="243"/>
      <c r="S747" s="243"/>
      <c r="T747" s="244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5" t="s">
        <v>145</v>
      </c>
      <c r="AU747" s="245" t="s">
        <v>84</v>
      </c>
      <c r="AV747" s="14" t="s">
        <v>84</v>
      </c>
      <c r="AW747" s="14" t="s">
        <v>34</v>
      </c>
      <c r="AX747" s="14" t="s">
        <v>73</v>
      </c>
      <c r="AY747" s="245" t="s">
        <v>134</v>
      </c>
    </row>
    <row r="748" s="14" customFormat="1">
      <c r="A748" s="14"/>
      <c r="B748" s="235"/>
      <c r="C748" s="236"/>
      <c r="D748" s="226" t="s">
        <v>145</v>
      </c>
      <c r="E748" s="237" t="s">
        <v>19</v>
      </c>
      <c r="F748" s="238" t="s">
        <v>823</v>
      </c>
      <c r="G748" s="236"/>
      <c r="H748" s="239">
        <v>13.6</v>
      </c>
      <c r="I748" s="240"/>
      <c r="J748" s="236"/>
      <c r="K748" s="236"/>
      <c r="L748" s="241"/>
      <c r="M748" s="242"/>
      <c r="N748" s="243"/>
      <c r="O748" s="243"/>
      <c r="P748" s="243"/>
      <c r="Q748" s="243"/>
      <c r="R748" s="243"/>
      <c r="S748" s="243"/>
      <c r="T748" s="244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45" t="s">
        <v>145</v>
      </c>
      <c r="AU748" s="245" t="s">
        <v>84</v>
      </c>
      <c r="AV748" s="14" t="s">
        <v>84</v>
      </c>
      <c r="AW748" s="14" t="s">
        <v>34</v>
      </c>
      <c r="AX748" s="14" t="s">
        <v>73</v>
      </c>
      <c r="AY748" s="245" t="s">
        <v>134</v>
      </c>
    </row>
    <row r="749" s="15" customFormat="1">
      <c r="A749" s="15"/>
      <c r="B749" s="246"/>
      <c r="C749" s="247"/>
      <c r="D749" s="226" t="s">
        <v>145</v>
      </c>
      <c r="E749" s="248" t="s">
        <v>19</v>
      </c>
      <c r="F749" s="249" t="s">
        <v>153</v>
      </c>
      <c r="G749" s="247"/>
      <c r="H749" s="250">
        <v>6327.5999999999995</v>
      </c>
      <c r="I749" s="251"/>
      <c r="J749" s="247"/>
      <c r="K749" s="247"/>
      <c r="L749" s="252"/>
      <c r="M749" s="253"/>
      <c r="N749" s="254"/>
      <c r="O749" s="254"/>
      <c r="P749" s="254"/>
      <c r="Q749" s="254"/>
      <c r="R749" s="254"/>
      <c r="S749" s="254"/>
      <c r="T749" s="255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56" t="s">
        <v>145</v>
      </c>
      <c r="AU749" s="256" t="s">
        <v>84</v>
      </c>
      <c r="AV749" s="15" t="s">
        <v>141</v>
      </c>
      <c r="AW749" s="15" t="s">
        <v>34</v>
      </c>
      <c r="AX749" s="15" t="s">
        <v>81</v>
      </c>
      <c r="AY749" s="256" t="s">
        <v>134</v>
      </c>
    </row>
    <row r="750" s="12" customFormat="1" ht="22.8" customHeight="1">
      <c r="A750" s="12"/>
      <c r="B750" s="190"/>
      <c r="C750" s="191"/>
      <c r="D750" s="192" t="s">
        <v>72</v>
      </c>
      <c r="E750" s="204" t="s">
        <v>824</v>
      </c>
      <c r="F750" s="204" t="s">
        <v>825</v>
      </c>
      <c r="G750" s="191"/>
      <c r="H750" s="191"/>
      <c r="I750" s="194"/>
      <c r="J750" s="205">
        <f>BK750</f>
        <v>0</v>
      </c>
      <c r="K750" s="191"/>
      <c r="L750" s="196"/>
      <c r="M750" s="197"/>
      <c r="N750" s="198"/>
      <c r="O750" s="198"/>
      <c r="P750" s="199">
        <f>SUM(P751:P752)</f>
        <v>0</v>
      </c>
      <c r="Q750" s="198"/>
      <c r="R750" s="199">
        <f>SUM(R751:R752)</f>
        <v>0</v>
      </c>
      <c r="S750" s="198"/>
      <c r="T750" s="200">
        <f>SUM(T751:T752)</f>
        <v>0</v>
      </c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R750" s="201" t="s">
        <v>81</v>
      </c>
      <c r="AT750" s="202" t="s">
        <v>72</v>
      </c>
      <c r="AU750" s="202" t="s">
        <v>81</v>
      </c>
      <c r="AY750" s="201" t="s">
        <v>134</v>
      </c>
      <c r="BK750" s="203">
        <f>SUM(BK751:BK752)</f>
        <v>0</v>
      </c>
    </row>
    <row r="751" s="2" customFormat="1" ht="24.15" customHeight="1">
      <c r="A751" s="40"/>
      <c r="B751" s="41"/>
      <c r="C751" s="206" t="s">
        <v>826</v>
      </c>
      <c r="D751" s="206" t="s">
        <v>136</v>
      </c>
      <c r="E751" s="207" t="s">
        <v>827</v>
      </c>
      <c r="F751" s="208" t="s">
        <v>828</v>
      </c>
      <c r="G751" s="209" t="s">
        <v>266</v>
      </c>
      <c r="H751" s="210">
        <v>3912.8800000000001</v>
      </c>
      <c r="I751" s="211"/>
      <c r="J751" s="212">
        <f>ROUND(I751*H751,2)</f>
        <v>0</v>
      </c>
      <c r="K751" s="208" t="s">
        <v>140</v>
      </c>
      <c r="L751" s="46"/>
      <c r="M751" s="213" t="s">
        <v>19</v>
      </c>
      <c r="N751" s="214" t="s">
        <v>44</v>
      </c>
      <c r="O751" s="86"/>
      <c r="P751" s="215">
        <f>O751*H751</f>
        <v>0</v>
      </c>
      <c r="Q751" s="215">
        <v>0</v>
      </c>
      <c r="R751" s="215">
        <f>Q751*H751</f>
        <v>0</v>
      </c>
      <c r="S751" s="215">
        <v>0</v>
      </c>
      <c r="T751" s="216">
        <f>S751*H751</f>
        <v>0</v>
      </c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R751" s="217" t="s">
        <v>141</v>
      </c>
      <c r="AT751" s="217" t="s">
        <v>136</v>
      </c>
      <c r="AU751" s="217" t="s">
        <v>84</v>
      </c>
      <c r="AY751" s="19" t="s">
        <v>134</v>
      </c>
      <c r="BE751" s="218">
        <f>IF(N751="základní",J751,0)</f>
        <v>0</v>
      </c>
      <c r="BF751" s="218">
        <f>IF(N751="snížená",J751,0)</f>
        <v>0</v>
      </c>
      <c r="BG751" s="218">
        <f>IF(N751="zákl. přenesená",J751,0)</f>
        <v>0</v>
      </c>
      <c r="BH751" s="218">
        <f>IF(N751="sníž. přenesená",J751,0)</f>
        <v>0</v>
      </c>
      <c r="BI751" s="218">
        <f>IF(N751="nulová",J751,0)</f>
        <v>0</v>
      </c>
      <c r="BJ751" s="19" t="s">
        <v>81</v>
      </c>
      <c r="BK751" s="218">
        <f>ROUND(I751*H751,2)</f>
        <v>0</v>
      </c>
      <c r="BL751" s="19" t="s">
        <v>141</v>
      </c>
      <c r="BM751" s="217" t="s">
        <v>829</v>
      </c>
    </row>
    <row r="752" s="2" customFormat="1">
      <c r="A752" s="40"/>
      <c r="B752" s="41"/>
      <c r="C752" s="42"/>
      <c r="D752" s="219" t="s">
        <v>143</v>
      </c>
      <c r="E752" s="42"/>
      <c r="F752" s="220" t="s">
        <v>830</v>
      </c>
      <c r="G752" s="42"/>
      <c r="H752" s="42"/>
      <c r="I752" s="221"/>
      <c r="J752" s="42"/>
      <c r="K752" s="42"/>
      <c r="L752" s="46"/>
      <c r="M752" s="267"/>
      <c r="N752" s="268"/>
      <c r="O752" s="269"/>
      <c r="P752" s="269"/>
      <c r="Q752" s="269"/>
      <c r="R752" s="269"/>
      <c r="S752" s="269"/>
      <c r="T752" s="270"/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T752" s="19" t="s">
        <v>143</v>
      </c>
      <c r="AU752" s="19" t="s">
        <v>84</v>
      </c>
    </row>
    <row r="753" s="2" customFormat="1" ht="6.96" customHeight="1">
      <c r="A753" s="40"/>
      <c r="B753" s="61"/>
      <c r="C753" s="62"/>
      <c r="D753" s="62"/>
      <c r="E753" s="62"/>
      <c r="F753" s="62"/>
      <c r="G753" s="62"/>
      <c r="H753" s="62"/>
      <c r="I753" s="62"/>
      <c r="J753" s="62"/>
      <c r="K753" s="62"/>
      <c r="L753" s="46"/>
      <c r="M753" s="40"/>
      <c r="O753" s="40"/>
      <c r="P753" s="40"/>
      <c r="Q753" s="40"/>
      <c r="R753" s="40"/>
      <c r="S753" s="40"/>
      <c r="T753" s="40"/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</row>
  </sheetData>
  <sheetProtection sheet="1" autoFilter="0" formatColumns="0" formatRows="0" objects="1" scenarios="1" spinCount="100000" saltValue="NO0/ZO9HX7fwraj8r+PyqDChzlTj0+yVot0yyZ41cUf8hOwCGbwZwGfyo3phArDEH1KDASLuzoiKgV1DvCXVGg==" hashValue="rYTDEqtpXmPgZD7OnW/djG/3Ucx3+2KJPqTmgagKFnf2Hgzq9HoLGEVK9A3mY5XsmsBkSW5dp0I9hRedVzeWnQ==" algorithmName="SHA-512" password="CC35"/>
  <autoFilter ref="C87:K752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6_01/113107226"/>
    <hyperlink ref="F103" r:id="rId2" display="https://podminky.urs.cz/item/CS_URS_2026_01/113107242"/>
    <hyperlink ref="F114" r:id="rId3" display="https://podminky.urs.cz/item/CS_URS_2026_01/113107330"/>
    <hyperlink ref="F120" r:id="rId4" display="https://podminky.urs.cz/item/CS_URS_2026_01/113202111"/>
    <hyperlink ref="F126" r:id="rId5" display="https://podminky.urs.cz/item/CS_URS_2026_01/122452203"/>
    <hyperlink ref="F137" r:id="rId6" display="https://podminky.urs.cz/item/CS_URS_2026_01/122452205"/>
    <hyperlink ref="F143" r:id="rId7" display="https://podminky.urs.cz/item/CS_URS_2026_01/122452206"/>
    <hyperlink ref="F155" r:id="rId8" display="https://podminky.urs.cz/item/CS_URS_2026_01/131351100"/>
    <hyperlink ref="F164" r:id="rId9" display="https://podminky.urs.cz/item/CS_URS_2026_01/132351101"/>
    <hyperlink ref="F172" r:id="rId10" display="https://podminky.urs.cz/item/CS_URS_2026_01/132351102"/>
    <hyperlink ref="F180" r:id="rId11" display="https://podminky.urs.cz/item/CS_URS_2026_01/132351104"/>
    <hyperlink ref="F185" r:id="rId12" display="https://podminky.urs.cz/item/CS_URS_2026_01/132351251"/>
    <hyperlink ref="F194" r:id="rId13" display="https://podminky.urs.cz/item/CS_URS_2026_01/162351124"/>
    <hyperlink ref="F201" r:id="rId14" display="https://podminky.urs.cz/item/CS_URS_2026_01/167151102"/>
    <hyperlink ref="F208" r:id="rId15" display="https://podminky.urs.cz/item/CS_URS_2026_01/171152121"/>
    <hyperlink ref="F222" r:id="rId16" display="https://podminky.urs.cz/item/CS_URS_2026_01/171203111"/>
    <hyperlink ref="F233" r:id="rId17" display="https://podminky.urs.cz/item/CS_URS_2026_01/171251201"/>
    <hyperlink ref="F236" r:id="rId18" display="https://podminky.urs.cz/item/CS_URS_2026_01/174151101"/>
    <hyperlink ref="F251" r:id="rId19" display="https://podminky.urs.cz/item/CS_URS_2026_01/175151101"/>
    <hyperlink ref="F262" r:id="rId20" display="https://podminky.urs.cz/item/CS_URS_2026_01/181152302"/>
    <hyperlink ref="F274" r:id="rId21" display="https://podminky.urs.cz/item/CS_URS_2026_01/211561111"/>
    <hyperlink ref="F283" r:id="rId22" display="https://podminky.urs.cz/item/CS_URS_2026_01/212572111"/>
    <hyperlink ref="F292" r:id="rId23" display="https://podminky.urs.cz/item/CS_URS_2026_01/212755214"/>
    <hyperlink ref="F302" r:id="rId24" display="https://podminky.urs.cz/item/CS_URS_2026_01/451573111"/>
    <hyperlink ref="F311" r:id="rId25" display="https://podminky.urs.cz/item/CS_URS_2026_01/452112112"/>
    <hyperlink ref="F321" r:id="rId26" display="https://podminky.urs.cz/item/CS_URS_2026_01/452386111"/>
    <hyperlink ref="F331" r:id="rId27" display="https://podminky.urs.cz/item/CS_URS_2026_01/564851111"/>
    <hyperlink ref="F342" r:id="rId28" display="https://podminky.urs.cz/item/CS_URS_2026_01/565155121"/>
    <hyperlink ref="F353" r:id="rId29" display="https://podminky.urs.cz/item/CS_URS_2026_01/573231106"/>
    <hyperlink ref="F363" r:id="rId30" display="https://podminky.urs.cz/item/CS_URS_2026_01/577134121"/>
    <hyperlink ref="F375" r:id="rId31" display="https://podminky.urs.cz/item/CS_URS_2026_01/817444111"/>
    <hyperlink ref="F379" r:id="rId32" display="https://podminky.urs.cz/item/CS_URS_2026_01/817474111"/>
    <hyperlink ref="F383" r:id="rId33" display="https://podminky.urs.cz/item/CS_URS_2026_01/871313121"/>
    <hyperlink ref="F394" r:id="rId34" display="https://podminky.urs.cz/item/CS_URS_2026_01/877315211"/>
    <hyperlink ref="F399" r:id="rId35" display="https://podminky.urs.cz/item/CS_URS_2026_01/877315221"/>
    <hyperlink ref="F404" r:id="rId36" display="https://podminky.urs.cz/item/CS_URS_2026_01/890411851"/>
    <hyperlink ref="F408" r:id="rId37" display="https://podminky.urs.cz/item/CS_URS_2026_01/895941301"/>
    <hyperlink ref="F417" r:id="rId38" display="https://podminky.urs.cz/item/CS_URS_2026_01/895941313"/>
    <hyperlink ref="F426" r:id="rId39" display="https://podminky.urs.cz/item/CS_URS_2026_01/895941322"/>
    <hyperlink ref="F435" r:id="rId40" display="https://podminky.urs.cz/item/CS_URS_2026_01/899132111"/>
    <hyperlink ref="F442" r:id="rId41" display="https://podminky.urs.cz/item/CS_URS_2026_01/899132212"/>
    <hyperlink ref="F447" r:id="rId42" display="https://podminky.urs.cz/item/CS_URS_2026_01/899202211"/>
    <hyperlink ref="F451" r:id="rId43" display="https://podminky.urs.cz/item/CS_URS_2026_01/899204112"/>
    <hyperlink ref="F462" r:id="rId44" display="https://podminky.urs.cz/item/CS_URS_2026_01/899623161"/>
    <hyperlink ref="F472" r:id="rId45" display="https://podminky.urs.cz/item/CS_URS_2026_01/914111111"/>
    <hyperlink ref="F509" r:id="rId46" display="https://podminky.urs.cz/item/CS_URS_2026_01/914511112"/>
    <hyperlink ref="F528" r:id="rId47" display="https://podminky.urs.cz/item/CS_URS_2026_01/915111112"/>
    <hyperlink ref="F534" r:id="rId48" display="https://podminky.urs.cz/item/CS_URS_2026_01/915121112"/>
    <hyperlink ref="F540" r:id="rId49" display="https://podminky.urs.cz/item/CS_URS_2026_01/915121122"/>
    <hyperlink ref="F549" r:id="rId50" display="https://podminky.urs.cz/item/CS_URS_2026_01/915131112"/>
    <hyperlink ref="F555" r:id="rId51" display="https://podminky.urs.cz/item/CS_URS_2026_01/915211112"/>
    <hyperlink ref="F560" r:id="rId52" display="https://podminky.urs.cz/item/CS_URS_2026_01/915221112"/>
    <hyperlink ref="F565" r:id="rId53" display="https://podminky.urs.cz/item/CS_URS_2026_01/915221122"/>
    <hyperlink ref="F573" r:id="rId54" display="https://podminky.urs.cz/item/CS_URS_2026_01/915231112"/>
    <hyperlink ref="F578" r:id="rId55" display="https://podminky.urs.cz/item/CS_URS_2026_01/915611111"/>
    <hyperlink ref="F590" r:id="rId56" display="https://podminky.urs.cz/item/CS_URS_2026_01/915621111"/>
    <hyperlink ref="F592" r:id="rId57" display="https://podminky.urs.cz/item/CS_URS_2026_01/916111123"/>
    <hyperlink ref="F611" r:id="rId58" display="https://podminky.urs.cz/item/CS_URS_2026_01/916131213"/>
    <hyperlink ref="F672" r:id="rId59" display="https://podminky.urs.cz/item/CS_URS_2026_01/916991121"/>
    <hyperlink ref="F678" r:id="rId60" display="https://podminky.urs.cz/item/CS_URS_2026_01/919731122"/>
    <hyperlink ref="F688" r:id="rId61" display="https://podminky.urs.cz/item/CS_URS_2026_01/919732211"/>
    <hyperlink ref="F698" r:id="rId62" display="https://podminky.urs.cz/item/CS_URS_2026_01/919735112"/>
    <hyperlink ref="F708" r:id="rId63" display="https://podminky.urs.cz/item/CS_URS_2026_01/938908411"/>
    <hyperlink ref="F713" r:id="rId64" display="https://podminky.urs.cz/item/CS_URS_2026_01/938909311"/>
    <hyperlink ref="F718" r:id="rId65" display="https://podminky.urs.cz/item/CS_URS_2026_01/966006132"/>
    <hyperlink ref="F722" r:id="rId66" display="https://podminky.urs.cz/item/CS_URS_2026_01/966006211"/>
    <hyperlink ref="F727" r:id="rId67" display="https://podminky.urs.cz/item/CS_URS_2026_01/997221571"/>
    <hyperlink ref="F733" r:id="rId68" display="https://podminky.urs.cz/item/CS_URS_2026_01/997221579"/>
    <hyperlink ref="F752" r:id="rId69" display="https://podminky.urs.cz/item/CS_URS_2026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III/1921 A III/1923 CHODSKÁ LHOTA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831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88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12. 11. 2025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832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ROUND((SUM(BE88:BE879)),  2)</f>
        <v>0</v>
      </c>
      <c r="G33" s="40"/>
      <c r="H33" s="40"/>
      <c r="I33" s="150">
        <v>0.20999999999999999</v>
      </c>
      <c r="J33" s="149">
        <f>ROUND(((SUM(BE88:BE879))*I33),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ROUND((SUM(BF88:BF879)),  2)</f>
        <v>0</v>
      </c>
      <c r="G34" s="40"/>
      <c r="H34" s="40"/>
      <c r="I34" s="150">
        <v>0.12</v>
      </c>
      <c r="J34" s="149">
        <f>ROUND(((SUM(BF88:BF879))*I34),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ROUND((SUM(BG88:BG879)),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ROUND((SUM(BH88:BH879)),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ROUND((SUM(BI88:BI879)),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III/1921 A III/1923 CHODSKÁ LHOTA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102 - Chodníky a parkovací plochy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Chodská Lhota</v>
      </c>
      <c r="G52" s="42"/>
      <c r="H52" s="42"/>
      <c r="I52" s="34" t="s">
        <v>23</v>
      </c>
      <c r="J52" s="74" t="str">
        <f>IF(J12="","",J12)</f>
        <v>12. 11. 2025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Obec Chodská Lhota</v>
      </c>
      <c r="G54" s="42"/>
      <c r="H54" s="42"/>
      <c r="I54" s="34" t="s">
        <v>31</v>
      </c>
      <c r="J54" s="38" t="str">
        <f>E21</f>
        <v>Ing. Jaroslav Rojt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Jan Leinhäupel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107</v>
      </c>
      <c r="D57" s="164"/>
      <c r="E57" s="164"/>
      <c r="F57" s="164"/>
      <c r="G57" s="164"/>
      <c r="H57" s="164"/>
      <c r="I57" s="164"/>
      <c r="J57" s="165" t="s">
        <v>108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67"/>
      <c r="C60" s="168"/>
      <c r="D60" s="169" t="s">
        <v>110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111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112</v>
      </c>
      <c r="E62" s="176"/>
      <c r="F62" s="176"/>
      <c r="G62" s="176"/>
      <c r="H62" s="176"/>
      <c r="I62" s="176"/>
      <c r="J62" s="177">
        <f>J305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113</v>
      </c>
      <c r="E63" s="176"/>
      <c r="F63" s="176"/>
      <c r="G63" s="176"/>
      <c r="H63" s="176"/>
      <c r="I63" s="176"/>
      <c r="J63" s="177">
        <f>J318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114</v>
      </c>
      <c r="E64" s="176"/>
      <c r="F64" s="176"/>
      <c r="G64" s="176"/>
      <c r="H64" s="176"/>
      <c r="I64" s="176"/>
      <c r="J64" s="177">
        <f>J332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115</v>
      </c>
      <c r="E65" s="176"/>
      <c r="F65" s="176"/>
      <c r="G65" s="176"/>
      <c r="H65" s="176"/>
      <c r="I65" s="176"/>
      <c r="J65" s="177">
        <f>J557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116</v>
      </c>
      <c r="E66" s="176"/>
      <c r="F66" s="176"/>
      <c r="G66" s="176"/>
      <c r="H66" s="176"/>
      <c r="I66" s="176"/>
      <c r="J66" s="177">
        <f>J600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117</v>
      </c>
      <c r="E67" s="176"/>
      <c r="F67" s="176"/>
      <c r="G67" s="176"/>
      <c r="H67" s="176"/>
      <c r="I67" s="176"/>
      <c r="J67" s="177">
        <f>J854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118</v>
      </c>
      <c r="E68" s="176"/>
      <c r="F68" s="176"/>
      <c r="G68" s="176"/>
      <c r="H68" s="176"/>
      <c r="I68" s="176"/>
      <c r="J68" s="177">
        <f>J877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119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III/1921 A III/1923 CHODSKÁ LHOTA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103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102 - Chodníky a parkovací plochy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Chodská Lhota</v>
      </c>
      <c r="G82" s="42"/>
      <c r="H82" s="42"/>
      <c r="I82" s="34" t="s">
        <v>23</v>
      </c>
      <c r="J82" s="74" t="str">
        <f>IF(J12="","",J12)</f>
        <v>12. 11. 2025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>Obec Chodská Lhota</v>
      </c>
      <c r="G84" s="42"/>
      <c r="H84" s="42"/>
      <c r="I84" s="34" t="s">
        <v>31</v>
      </c>
      <c r="J84" s="38" t="str">
        <f>E21</f>
        <v>Ing. Jaroslav Rojt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IF(E18="","",E18)</f>
        <v>Vyplň údaj</v>
      </c>
      <c r="G85" s="42"/>
      <c r="H85" s="42"/>
      <c r="I85" s="34" t="s">
        <v>35</v>
      </c>
      <c r="J85" s="38" t="str">
        <f>E24</f>
        <v>Jan Leinhäupel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120</v>
      </c>
      <c r="D87" s="182" t="s">
        <v>58</v>
      </c>
      <c r="E87" s="182" t="s">
        <v>54</v>
      </c>
      <c r="F87" s="182" t="s">
        <v>55</v>
      </c>
      <c r="G87" s="182" t="s">
        <v>121</v>
      </c>
      <c r="H87" s="182" t="s">
        <v>122</v>
      </c>
      <c r="I87" s="182" t="s">
        <v>123</v>
      </c>
      <c r="J87" s="182" t="s">
        <v>108</v>
      </c>
      <c r="K87" s="183" t="s">
        <v>124</v>
      </c>
      <c r="L87" s="184"/>
      <c r="M87" s="94" t="s">
        <v>19</v>
      </c>
      <c r="N87" s="95" t="s">
        <v>43</v>
      </c>
      <c r="O87" s="95" t="s">
        <v>125</v>
      </c>
      <c r="P87" s="95" t="s">
        <v>126</v>
      </c>
      <c r="Q87" s="95" t="s">
        <v>127</v>
      </c>
      <c r="R87" s="95" t="s">
        <v>128</v>
      </c>
      <c r="S87" s="95" t="s">
        <v>129</v>
      </c>
      <c r="T87" s="96" t="s">
        <v>130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131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</f>
        <v>0</v>
      </c>
      <c r="Q88" s="98"/>
      <c r="R88" s="187">
        <f>R89</f>
        <v>877.74769260000005</v>
      </c>
      <c r="S88" s="98"/>
      <c r="T88" s="188">
        <f>T89</f>
        <v>1858.348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72</v>
      </c>
      <c r="AU88" s="19" t="s">
        <v>109</v>
      </c>
      <c r="BK88" s="189">
        <f>BK89</f>
        <v>0</v>
      </c>
    </row>
    <row r="89" s="12" customFormat="1" ht="25.92" customHeight="1">
      <c r="A89" s="12"/>
      <c r="B89" s="190"/>
      <c r="C89" s="191"/>
      <c r="D89" s="192" t="s">
        <v>72</v>
      </c>
      <c r="E89" s="193" t="s">
        <v>132</v>
      </c>
      <c r="F89" s="193" t="s">
        <v>133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P90+P305+P318+P332+P557+P600+P854+P877</f>
        <v>0</v>
      </c>
      <c r="Q89" s="198"/>
      <c r="R89" s="199">
        <f>R90+R305+R318+R332+R557+R600+R854+R877</f>
        <v>877.74769260000005</v>
      </c>
      <c r="S89" s="198"/>
      <c r="T89" s="200">
        <f>T90+T305+T318+T332+T557+T600+T854+T877</f>
        <v>1858.348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81</v>
      </c>
      <c r="AT89" s="202" t="s">
        <v>72</v>
      </c>
      <c r="AU89" s="202" t="s">
        <v>73</v>
      </c>
      <c r="AY89" s="201" t="s">
        <v>134</v>
      </c>
      <c r="BK89" s="203">
        <f>BK90+BK305+BK318+BK332+BK557+BK600+BK854+BK877</f>
        <v>0</v>
      </c>
    </row>
    <row r="90" s="12" customFormat="1" ht="22.8" customHeight="1">
      <c r="A90" s="12"/>
      <c r="B90" s="190"/>
      <c r="C90" s="191"/>
      <c r="D90" s="192" t="s">
        <v>72</v>
      </c>
      <c r="E90" s="204" t="s">
        <v>81</v>
      </c>
      <c r="F90" s="204" t="s">
        <v>135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SUM(P91:P304)</f>
        <v>0</v>
      </c>
      <c r="Q90" s="198"/>
      <c r="R90" s="199">
        <f>SUM(R91:R304)</f>
        <v>20.069200000000002</v>
      </c>
      <c r="S90" s="198"/>
      <c r="T90" s="200">
        <f>SUM(T91:T304)</f>
        <v>1739.1500000000001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81</v>
      </c>
      <c r="AT90" s="202" t="s">
        <v>72</v>
      </c>
      <c r="AU90" s="202" t="s">
        <v>81</v>
      </c>
      <c r="AY90" s="201" t="s">
        <v>134</v>
      </c>
      <c r="BK90" s="203">
        <f>SUM(BK91:BK304)</f>
        <v>0</v>
      </c>
    </row>
    <row r="91" s="2" customFormat="1" ht="37.8" customHeight="1">
      <c r="A91" s="40"/>
      <c r="B91" s="41"/>
      <c r="C91" s="206" t="s">
        <v>81</v>
      </c>
      <c r="D91" s="206" t="s">
        <v>136</v>
      </c>
      <c r="E91" s="207" t="s">
        <v>833</v>
      </c>
      <c r="F91" s="208" t="s">
        <v>834</v>
      </c>
      <c r="G91" s="209" t="s">
        <v>139</v>
      </c>
      <c r="H91" s="210">
        <v>22</v>
      </c>
      <c r="I91" s="211"/>
      <c r="J91" s="212">
        <f>ROUND(I91*H91,2)</f>
        <v>0</v>
      </c>
      <c r="K91" s="208" t="s">
        <v>140</v>
      </c>
      <c r="L91" s="46"/>
      <c r="M91" s="213" t="s">
        <v>19</v>
      </c>
      <c r="N91" s="214" t="s">
        <v>44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0.29499999999999998</v>
      </c>
      <c r="T91" s="216">
        <f>S91*H91</f>
        <v>6.4899999999999993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141</v>
      </c>
      <c r="AT91" s="217" t="s">
        <v>136</v>
      </c>
      <c r="AU91" s="217" t="s">
        <v>84</v>
      </c>
      <c r="AY91" s="19" t="s">
        <v>134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81</v>
      </c>
      <c r="BK91" s="218">
        <f>ROUND(I91*H91,2)</f>
        <v>0</v>
      </c>
      <c r="BL91" s="19" t="s">
        <v>141</v>
      </c>
      <c r="BM91" s="217" t="s">
        <v>835</v>
      </c>
    </row>
    <row r="92" s="2" customFormat="1">
      <c r="A92" s="40"/>
      <c r="B92" s="41"/>
      <c r="C92" s="42"/>
      <c r="D92" s="219" t="s">
        <v>143</v>
      </c>
      <c r="E92" s="42"/>
      <c r="F92" s="220" t="s">
        <v>836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143</v>
      </c>
      <c r="AU92" s="19" t="s">
        <v>84</v>
      </c>
    </row>
    <row r="93" s="14" customFormat="1">
      <c r="A93" s="14"/>
      <c r="B93" s="235"/>
      <c r="C93" s="236"/>
      <c r="D93" s="226" t="s">
        <v>145</v>
      </c>
      <c r="E93" s="237" t="s">
        <v>19</v>
      </c>
      <c r="F93" s="238" t="s">
        <v>837</v>
      </c>
      <c r="G93" s="236"/>
      <c r="H93" s="239">
        <v>22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145</v>
      </c>
      <c r="AU93" s="245" t="s">
        <v>84</v>
      </c>
      <c r="AV93" s="14" t="s">
        <v>84</v>
      </c>
      <c r="AW93" s="14" t="s">
        <v>34</v>
      </c>
      <c r="AX93" s="14" t="s">
        <v>81</v>
      </c>
      <c r="AY93" s="245" t="s">
        <v>134</v>
      </c>
    </row>
    <row r="94" s="2" customFormat="1" ht="37.8" customHeight="1">
      <c r="A94" s="40"/>
      <c r="B94" s="41"/>
      <c r="C94" s="206" t="s">
        <v>84</v>
      </c>
      <c r="D94" s="206" t="s">
        <v>136</v>
      </c>
      <c r="E94" s="207" t="s">
        <v>838</v>
      </c>
      <c r="F94" s="208" t="s">
        <v>839</v>
      </c>
      <c r="G94" s="209" t="s">
        <v>139</v>
      </c>
      <c r="H94" s="210">
        <v>1847</v>
      </c>
      <c r="I94" s="211"/>
      <c r="J94" s="212">
        <f>ROUND(I94*H94,2)</f>
        <v>0</v>
      </c>
      <c r="K94" s="208" t="s">
        <v>140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0.62</v>
      </c>
      <c r="T94" s="216">
        <f>S94*H94</f>
        <v>1145.1400000000001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141</v>
      </c>
      <c r="AT94" s="217" t="s">
        <v>136</v>
      </c>
      <c r="AU94" s="217" t="s">
        <v>84</v>
      </c>
      <c r="AY94" s="19" t="s">
        <v>134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141</v>
      </c>
      <c r="BM94" s="217" t="s">
        <v>840</v>
      </c>
    </row>
    <row r="95" s="2" customFormat="1">
      <c r="A95" s="40"/>
      <c r="B95" s="41"/>
      <c r="C95" s="42"/>
      <c r="D95" s="219" t="s">
        <v>143</v>
      </c>
      <c r="E95" s="42"/>
      <c r="F95" s="220" t="s">
        <v>841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143</v>
      </c>
      <c r="AU95" s="19" t="s">
        <v>84</v>
      </c>
    </row>
    <row r="96" s="13" customFormat="1">
      <c r="A96" s="13"/>
      <c r="B96" s="224"/>
      <c r="C96" s="225"/>
      <c r="D96" s="226" t="s">
        <v>145</v>
      </c>
      <c r="E96" s="227" t="s">
        <v>19</v>
      </c>
      <c r="F96" s="228" t="s">
        <v>842</v>
      </c>
      <c r="G96" s="225"/>
      <c r="H96" s="227" t="s">
        <v>19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145</v>
      </c>
      <c r="AU96" s="234" t="s">
        <v>84</v>
      </c>
      <c r="AV96" s="13" t="s">
        <v>81</v>
      </c>
      <c r="AW96" s="13" t="s">
        <v>34</v>
      </c>
      <c r="AX96" s="13" t="s">
        <v>73</v>
      </c>
      <c r="AY96" s="234" t="s">
        <v>134</v>
      </c>
    </row>
    <row r="97" s="13" customFormat="1">
      <c r="A97" s="13"/>
      <c r="B97" s="224"/>
      <c r="C97" s="225"/>
      <c r="D97" s="226" t="s">
        <v>145</v>
      </c>
      <c r="E97" s="227" t="s">
        <v>19</v>
      </c>
      <c r="F97" s="228" t="s">
        <v>147</v>
      </c>
      <c r="G97" s="225"/>
      <c r="H97" s="227" t="s">
        <v>19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145</v>
      </c>
      <c r="AU97" s="234" t="s">
        <v>84</v>
      </c>
      <c r="AV97" s="13" t="s">
        <v>81</v>
      </c>
      <c r="AW97" s="13" t="s">
        <v>34</v>
      </c>
      <c r="AX97" s="13" t="s">
        <v>73</v>
      </c>
      <c r="AY97" s="234" t="s">
        <v>134</v>
      </c>
    </row>
    <row r="98" s="14" customFormat="1">
      <c r="A98" s="14"/>
      <c r="B98" s="235"/>
      <c r="C98" s="236"/>
      <c r="D98" s="226" t="s">
        <v>145</v>
      </c>
      <c r="E98" s="237" t="s">
        <v>19</v>
      </c>
      <c r="F98" s="238" t="s">
        <v>843</v>
      </c>
      <c r="G98" s="236"/>
      <c r="H98" s="239">
        <v>1785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145</v>
      </c>
      <c r="AU98" s="245" t="s">
        <v>84</v>
      </c>
      <c r="AV98" s="14" t="s">
        <v>84</v>
      </c>
      <c r="AW98" s="14" t="s">
        <v>34</v>
      </c>
      <c r="AX98" s="14" t="s">
        <v>73</v>
      </c>
      <c r="AY98" s="245" t="s">
        <v>134</v>
      </c>
    </row>
    <row r="99" s="14" customFormat="1">
      <c r="A99" s="14"/>
      <c r="B99" s="235"/>
      <c r="C99" s="236"/>
      <c r="D99" s="226" t="s">
        <v>145</v>
      </c>
      <c r="E99" s="237" t="s">
        <v>19</v>
      </c>
      <c r="F99" s="238" t="s">
        <v>844</v>
      </c>
      <c r="G99" s="236"/>
      <c r="H99" s="239">
        <v>62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145</v>
      </c>
      <c r="AU99" s="245" t="s">
        <v>84</v>
      </c>
      <c r="AV99" s="14" t="s">
        <v>84</v>
      </c>
      <c r="AW99" s="14" t="s">
        <v>34</v>
      </c>
      <c r="AX99" s="14" t="s">
        <v>73</v>
      </c>
      <c r="AY99" s="245" t="s">
        <v>134</v>
      </c>
    </row>
    <row r="100" s="15" customFormat="1">
      <c r="A100" s="15"/>
      <c r="B100" s="246"/>
      <c r="C100" s="247"/>
      <c r="D100" s="226" t="s">
        <v>145</v>
      </c>
      <c r="E100" s="248" t="s">
        <v>19</v>
      </c>
      <c r="F100" s="249" t="s">
        <v>153</v>
      </c>
      <c r="G100" s="247"/>
      <c r="H100" s="250">
        <v>1847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6" t="s">
        <v>145</v>
      </c>
      <c r="AU100" s="256" t="s">
        <v>84</v>
      </c>
      <c r="AV100" s="15" t="s">
        <v>141</v>
      </c>
      <c r="AW100" s="15" t="s">
        <v>34</v>
      </c>
      <c r="AX100" s="15" t="s">
        <v>81</v>
      </c>
      <c r="AY100" s="256" t="s">
        <v>134</v>
      </c>
    </row>
    <row r="101" s="2" customFormat="1" ht="37.8" customHeight="1">
      <c r="A101" s="40"/>
      <c r="B101" s="41"/>
      <c r="C101" s="206" t="s">
        <v>158</v>
      </c>
      <c r="D101" s="206" t="s">
        <v>136</v>
      </c>
      <c r="E101" s="207" t="s">
        <v>845</v>
      </c>
      <c r="F101" s="208" t="s">
        <v>846</v>
      </c>
      <c r="G101" s="209" t="s">
        <v>139</v>
      </c>
      <c r="H101" s="210">
        <v>1847</v>
      </c>
      <c r="I101" s="211"/>
      <c r="J101" s="212">
        <f>ROUND(I101*H101,2)</f>
        <v>0</v>
      </c>
      <c r="K101" s="208" t="s">
        <v>140</v>
      </c>
      <c r="L101" s="46"/>
      <c r="M101" s="213" t="s">
        <v>19</v>
      </c>
      <c r="N101" s="214" t="s">
        <v>44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0.22</v>
      </c>
      <c r="T101" s="216">
        <f>S101*H101</f>
        <v>406.33999999999998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141</v>
      </c>
      <c r="AT101" s="217" t="s">
        <v>136</v>
      </c>
      <c r="AU101" s="217" t="s">
        <v>84</v>
      </c>
      <c r="AY101" s="19" t="s">
        <v>134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ROUND(I101*H101,2)</f>
        <v>0</v>
      </c>
      <c r="BL101" s="19" t="s">
        <v>141</v>
      </c>
      <c r="BM101" s="217" t="s">
        <v>847</v>
      </c>
    </row>
    <row r="102" s="2" customFormat="1">
      <c r="A102" s="40"/>
      <c r="B102" s="41"/>
      <c r="C102" s="42"/>
      <c r="D102" s="219" t="s">
        <v>143</v>
      </c>
      <c r="E102" s="42"/>
      <c r="F102" s="220" t="s">
        <v>848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143</v>
      </c>
      <c r="AU102" s="19" t="s">
        <v>84</v>
      </c>
    </row>
    <row r="103" s="13" customFormat="1">
      <c r="A103" s="13"/>
      <c r="B103" s="224"/>
      <c r="C103" s="225"/>
      <c r="D103" s="226" t="s">
        <v>145</v>
      </c>
      <c r="E103" s="227" t="s">
        <v>19</v>
      </c>
      <c r="F103" s="228" t="s">
        <v>849</v>
      </c>
      <c r="G103" s="225"/>
      <c r="H103" s="227" t="s">
        <v>19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145</v>
      </c>
      <c r="AU103" s="234" t="s">
        <v>84</v>
      </c>
      <c r="AV103" s="13" t="s">
        <v>81</v>
      </c>
      <c r="AW103" s="13" t="s">
        <v>34</v>
      </c>
      <c r="AX103" s="13" t="s">
        <v>73</v>
      </c>
      <c r="AY103" s="234" t="s">
        <v>134</v>
      </c>
    </row>
    <row r="104" s="13" customFormat="1">
      <c r="A104" s="13"/>
      <c r="B104" s="224"/>
      <c r="C104" s="225"/>
      <c r="D104" s="226" t="s">
        <v>145</v>
      </c>
      <c r="E104" s="227" t="s">
        <v>19</v>
      </c>
      <c r="F104" s="228" t="s">
        <v>147</v>
      </c>
      <c r="G104" s="225"/>
      <c r="H104" s="227" t="s">
        <v>19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145</v>
      </c>
      <c r="AU104" s="234" t="s">
        <v>84</v>
      </c>
      <c r="AV104" s="13" t="s">
        <v>81</v>
      </c>
      <c r="AW104" s="13" t="s">
        <v>34</v>
      </c>
      <c r="AX104" s="13" t="s">
        <v>73</v>
      </c>
      <c r="AY104" s="234" t="s">
        <v>134</v>
      </c>
    </row>
    <row r="105" s="14" customFormat="1">
      <c r="A105" s="14"/>
      <c r="B105" s="235"/>
      <c r="C105" s="236"/>
      <c r="D105" s="226" t="s">
        <v>145</v>
      </c>
      <c r="E105" s="237" t="s">
        <v>19</v>
      </c>
      <c r="F105" s="238" t="s">
        <v>843</v>
      </c>
      <c r="G105" s="236"/>
      <c r="H105" s="239">
        <v>1785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145</v>
      </c>
      <c r="AU105" s="245" t="s">
        <v>84</v>
      </c>
      <c r="AV105" s="14" t="s">
        <v>84</v>
      </c>
      <c r="AW105" s="14" t="s">
        <v>34</v>
      </c>
      <c r="AX105" s="14" t="s">
        <v>73</v>
      </c>
      <c r="AY105" s="245" t="s">
        <v>134</v>
      </c>
    </row>
    <row r="106" s="14" customFormat="1">
      <c r="A106" s="14"/>
      <c r="B106" s="235"/>
      <c r="C106" s="236"/>
      <c r="D106" s="226" t="s">
        <v>145</v>
      </c>
      <c r="E106" s="237" t="s">
        <v>19</v>
      </c>
      <c r="F106" s="238" t="s">
        <v>844</v>
      </c>
      <c r="G106" s="236"/>
      <c r="H106" s="239">
        <v>62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145</v>
      </c>
      <c r="AU106" s="245" t="s">
        <v>84</v>
      </c>
      <c r="AV106" s="14" t="s">
        <v>84</v>
      </c>
      <c r="AW106" s="14" t="s">
        <v>34</v>
      </c>
      <c r="AX106" s="14" t="s">
        <v>73</v>
      </c>
      <c r="AY106" s="245" t="s">
        <v>134</v>
      </c>
    </row>
    <row r="107" s="15" customFormat="1">
      <c r="A107" s="15"/>
      <c r="B107" s="246"/>
      <c r="C107" s="247"/>
      <c r="D107" s="226" t="s">
        <v>145</v>
      </c>
      <c r="E107" s="248" t="s">
        <v>19</v>
      </c>
      <c r="F107" s="249" t="s">
        <v>153</v>
      </c>
      <c r="G107" s="247"/>
      <c r="H107" s="250">
        <v>1847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145</v>
      </c>
      <c r="AU107" s="256" t="s">
        <v>84</v>
      </c>
      <c r="AV107" s="15" t="s">
        <v>141</v>
      </c>
      <c r="AW107" s="15" t="s">
        <v>34</v>
      </c>
      <c r="AX107" s="15" t="s">
        <v>81</v>
      </c>
      <c r="AY107" s="256" t="s">
        <v>134</v>
      </c>
    </row>
    <row r="108" s="2" customFormat="1" ht="37.8" customHeight="1">
      <c r="A108" s="40"/>
      <c r="B108" s="41"/>
      <c r="C108" s="206" t="s">
        <v>141</v>
      </c>
      <c r="D108" s="206" t="s">
        <v>136</v>
      </c>
      <c r="E108" s="207" t="s">
        <v>850</v>
      </c>
      <c r="F108" s="208" t="s">
        <v>851</v>
      </c>
      <c r="G108" s="209" t="s">
        <v>139</v>
      </c>
      <c r="H108" s="210">
        <v>308</v>
      </c>
      <c r="I108" s="211"/>
      <c r="J108" s="212">
        <f>ROUND(I108*H108,2)</f>
        <v>0</v>
      </c>
      <c r="K108" s="208" t="s">
        <v>140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0.28999999999999998</v>
      </c>
      <c r="T108" s="216">
        <f>S108*H108</f>
        <v>89.319999999999993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141</v>
      </c>
      <c r="AT108" s="217" t="s">
        <v>136</v>
      </c>
      <c r="AU108" s="217" t="s">
        <v>84</v>
      </c>
      <c r="AY108" s="19" t="s">
        <v>134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141</v>
      </c>
      <c r="BM108" s="217" t="s">
        <v>852</v>
      </c>
    </row>
    <row r="109" s="2" customFormat="1">
      <c r="A109" s="40"/>
      <c r="B109" s="41"/>
      <c r="C109" s="42"/>
      <c r="D109" s="219" t="s">
        <v>143</v>
      </c>
      <c r="E109" s="42"/>
      <c r="F109" s="220" t="s">
        <v>853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143</v>
      </c>
      <c r="AU109" s="19" t="s">
        <v>84</v>
      </c>
    </row>
    <row r="110" s="14" customFormat="1">
      <c r="A110" s="14"/>
      <c r="B110" s="235"/>
      <c r="C110" s="236"/>
      <c r="D110" s="226" t="s">
        <v>145</v>
      </c>
      <c r="E110" s="237" t="s">
        <v>19</v>
      </c>
      <c r="F110" s="238" t="s">
        <v>854</v>
      </c>
      <c r="G110" s="236"/>
      <c r="H110" s="239">
        <v>286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145</v>
      </c>
      <c r="AU110" s="245" t="s">
        <v>84</v>
      </c>
      <c r="AV110" s="14" t="s">
        <v>84</v>
      </c>
      <c r="AW110" s="14" t="s">
        <v>34</v>
      </c>
      <c r="AX110" s="14" t="s">
        <v>73</v>
      </c>
      <c r="AY110" s="245" t="s">
        <v>134</v>
      </c>
    </row>
    <row r="111" s="14" customFormat="1">
      <c r="A111" s="14"/>
      <c r="B111" s="235"/>
      <c r="C111" s="236"/>
      <c r="D111" s="226" t="s">
        <v>145</v>
      </c>
      <c r="E111" s="237" t="s">
        <v>19</v>
      </c>
      <c r="F111" s="238" t="s">
        <v>855</v>
      </c>
      <c r="G111" s="236"/>
      <c r="H111" s="239">
        <v>22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145</v>
      </c>
      <c r="AU111" s="245" t="s">
        <v>84</v>
      </c>
      <c r="AV111" s="14" t="s">
        <v>84</v>
      </c>
      <c r="AW111" s="14" t="s">
        <v>34</v>
      </c>
      <c r="AX111" s="14" t="s">
        <v>73</v>
      </c>
      <c r="AY111" s="245" t="s">
        <v>134</v>
      </c>
    </row>
    <row r="112" s="15" customFormat="1">
      <c r="A112" s="15"/>
      <c r="B112" s="246"/>
      <c r="C112" s="247"/>
      <c r="D112" s="226" t="s">
        <v>145</v>
      </c>
      <c r="E112" s="248" t="s">
        <v>19</v>
      </c>
      <c r="F112" s="249" t="s">
        <v>153</v>
      </c>
      <c r="G112" s="247"/>
      <c r="H112" s="250">
        <v>308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6" t="s">
        <v>145</v>
      </c>
      <c r="AU112" s="256" t="s">
        <v>84</v>
      </c>
      <c r="AV112" s="15" t="s">
        <v>141</v>
      </c>
      <c r="AW112" s="15" t="s">
        <v>34</v>
      </c>
      <c r="AX112" s="15" t="s">
        <v>81</v>
      </c>
      <c r="AY112" s="256" t="s">
        <v>134</v>
      </c>
    </row>
    <row r="113" s="2" customFormat="1" ht="33" customHeight="1">
      <c r="A113" s="40"/>
      <c r="B113" s="41"/>
      <c r="C113" s="206" t="s">
        <v>174</v>
      </c>
      <c r="D113" s="206" t="s">
        <v>136</v>
      </c>
      <c r="E113" s="207" t="s">
        <v>159</v>
      </c>
      <c r="F113" s="208" t="s">
        <v>160</v>
      </c>
      <c r="G113" s="209" t="s">
        <v>139</v>
      </c>
      <c r="H113" s="210">
        <v>135</v>
      </c>
      <c r="I113" s="211"/>
      <c r="J113" s="212">
        <f>ROUND(I113*H113,2)</f>
        <v>0</v>
      </c>
      <c r="K113" s="208" t="s">
        <v>140</v>
      </c>
      <c r="L113" s="46"/>
      <c r="M113" s="213" t="s">
        <v>19</v>
      </c>
      <c r="N113" s="214" t="s">
        <v>44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0.23999999999999999</v>
      </c>
      <c r="T113" s="216">
        <f>S113*H113</f>
        <v>32.399999999999999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141</v>
      </c>
      <c r="AT113" s="217" t="s">
        <v>136</v>
      </c>
      <c r="AU113" s="217" t="s">
        <v>84</v>
      </c>
      <c r="AY113" s="19" t="s">
        <v>134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81</v>
      </c>
      <c r="BK113" s="218">
        <f>ROUND(I113*H113,2)</f>
        <v>0</v>
      </c>
      <c r="BL113" s="19" t="s">
        <v>141</v>
      </c>
      <c r="BM113" s="217" t="s">
        <v>161</v>
      </c>
    </row>
    <row r="114" s="2" customFormat="1">
      <c r="A114" s="40"/>
      <c r="B114" s="41"/>
      <c r="C114" s="42"/>
      <c r="D114" s="219" t="s">
        <v>143</v>
      </c>
      <c r="E114" s="42"/>
      <c r="F114" s="220" t="s">
        <v>162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143</v>
      </c>
      <c r="AU114" s="19" t="s">
        <v>84</v>
      </c>
    </row>
    <row r="115" s="14" customFormat="1">
      <c r="A115" s="14"/>
      <c r="B115" s="235"/>
      <c r="C115" s="236"/>
      <c r="D115" s="226" t="s">
        <v>145</v>
      </c>
      <c r="E115" s="237" t="s">
        <v>19</v>
      </c>
      <c r="F115" s="238" t="s">
        <v>856</v>
      </c>
      <c r="G115" s="236"/>
      <c r="H115" s="239">
        <v>135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145</v>
      </c>
      <c r="AU115" s="245" t="s">
        <v>84</v>
      </c>
      <c r="AV115" s="14" t="s">
        <v>84</v>
      </c>
      <c r="AW115" s="14" t="s">
        <v>34</v>
      </c>
      <c r="AX115" s="14" t="s">
        <v>81</v>
      </c>
      <c r="AY115" s="245" t="s">
        <v>134</v>
      </c>
    </row>
    <row r="116" s="2" customFormat="1" ht="33" customHeight="1">
      <c r="A116" s="40"/>
      <c r="B116" s="41"/>
      <c r="C116" s="206" t="s">
        <v>184</v>
      </c>
      <c r="D116" s="206" t="s">
        <v>136</v>
      </c>
      <c r="E116" s="207" t="s">
        <v>857</v>
      </c>
      <c r="F116" s="208" t="s">
        <v>858</v>
      </c>
      <c r="G116" s="209" t="s">
        <v>139</v>
      </c>
      <c r="H116" s="210">
        <v>151</v>
      </c>
      <c r="I116" s="211"/>
      <c r="J116" s="212">
        <f>ROUND(I116*H116,2)</f>
        <v>0</v>
      </c>
      <c r="K116" s="208" t="s">
        <v>140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0.22</v>
      </c>
      <c r="T116" s="216">
        <f>S116*H116</f>
        <v>33.219999999999999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141</v>
      </c>
      <c r="AT116" s="217" t="s">
        <v>136</v>
      </c>
      <c r="AU116" s="217" t="s">
        <v>84</v>
      </c>
      <c r="AY116" s="19" t="s">
        <v>134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141</v>
      </c>
      <c r="BM116" s="217" t="s">
        <v>859</v>
      </c>
    </row>
    <row r="117" s="2" customFormat="1">
      <c r="A117" s="40"/>
      <c r="B117" s="41"/>
      <c r="C117" s="42"/>
      <c r="D117" s="219" t="s">
        <v>143</v>
      </c>
      <c r="E117" s="42"/>
      <c r="F117" s="220" t="s">
        <v>860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143</v>
      </c>
      <c r="AU117" s="19" t="s">
        <v>84</v>
      </c>
    </row>
    <row r="118" s="14" customFormat="1">
      <c r="A118" s="14"/>
      <c r="B118" s="235"/>
      <c r="C118" s="236"/>
      <c r="D118" s="226" t="s">
        <v>145</v>
      </c>
      <c r="E118" s="237" t="s">
        <v>19</v>
      </c>
      <c r="F118" s="238" t="s">
        <v>861</v>
      </c>
      <c r="G118" s="236"/>
      <c r="H118" s="239">
        <v>151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145</v>
      </c>
      <c r="AU118" s="245" t="s">
        <v>84</v>
      </c>
      <c r="AV118" s="14" t="s">
        <v>84</v>
      </c>
      <c r="AW118" s="14" t="s">
        <v>34</v>
      </c>
      <c r="AX118" s="14" t="s">
        <v>81</v>
      </c>
      <c r="AY118" s="245" t="s">
        <v>134</v>
      </c>
    </row>
    <row r="119" s="2" customFormat="1" ht="24.15" customHeight="1">
      <c r="A119" s="40"/>
      <c r="B119" s="41"/>
      <c r="C119" s="206" t="s">
        <v>190</v>
      </c>
      <c r="D119" s="206" t="s">
        <v>136</v>
      </c>
      <c r="E119" s="207" t="s">
        <v>166</v>
      </c>
      <c r="F119" s="208" t="s">
        <v>167</v>
      </c>
      <c r="G119" s="209" t="s">
        <v>168</v>
      </c>
      <c r="H119" s="210">
        <v>128</v>
      </c>
      <c r="I119" s="211"/>
      <c r="J119" s="212">
        <f>ROUND(I119*H119,2)</f>
        <v>0</v>
      </c>
      <c r="K119" s="208" t="s">
        <v>140</v>
      </c>
      <c r="L119" s="46"/>
      <c r="M119" s="213" t="s">
        <v>19</v>
      </c>
      <c r="N119" s="214" t="s">
        <v>44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0.20499999999999999</v>
      </c>
      <c r="T119" s="216">
        <f>S119*H119</f>
        <v>26.239999999999998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141</v>
      </c>
      <c r="AT119" s="217" t="s">
        <v>136</v>
      </c>
      <c r="AU119" s="217" t="s">
        <v>84</v>
      </c>
      <c r="AY119" s="19" t="s">
        <v>134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81</v>
      </c>
      <c r="BK119" s="218">
        <f>ROUND(I119*H119,2)</f>
        <v>0</v>
      </c>
      <c r="BL119" s="19" t="s">
        <v>141</v>
      </c>
      <c r="BM119" s="217" t="s">
        <v>169</v>
      </c>
    </row>
    <row r="120" s="2" customFormat="1">
      <c r="A120" s="40"/>
      <c r="B120" s="41"/>
      <c r="C120" s="42"/>
      <c r="D120" s="219" t="s">
        <v>143</v>
      </c>
      <c r="E120" s="42"/>
      <c r="F120" s="220" t="s">
        <v>170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143</v>
      </c>
      <c r="AU120" s="19" t="s">
        <v>84</v>
      </c>
    </row>
    <row r="121" s="14" customFormat="1">
      <c r="A121" s="14"/>
      <c r="B121" s="235"/>
      <c r="C121" s="236"/>
      <c r="D121" s="226" t="s">
        <v>145</v>
      </c>
      <c r="E121" s="237" t="s">
        <v>19</v>
      </c>
      <c r="F121" s="238" t="s">
        <v>862</v>
      </c>
      <c r="G121" s="236"/>
      <c r="H121" s="239">
        <v>128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145</v>
      </c>
      <c r="AU121" s="245" t="s">
        <v>84</v>
      </c>
      <c r="AV121" s="14" t="s">
        <v>84</v>
      </c>
      <c r="AW121" s="14" t="s">
        <v>34</v>
      </c>
      <c r="AX121" s="14" t="s">
        <v>81</v>
      </c>
      <c r="AY121" s="245" t="s">
        <v>134</v>
      </c>
    </row>
    <row r="122" s="2" customFormat="1" ht="16.5" customHeight="1">
      <c r="A122" s="40"/>
      <c r="B122" s="41"/>
      <c r="C122" s="206" t="s">
        <v>200</v>
      </c>
      <c r="D122" s="206" t="s">
        <v>136</v>
      </c>
      <c r="E122" s="207" t="s">
        <v>863</v>
      </c>
      <c r="F122" s="208" t="s">
        <v>864</v>
      </c>
      <c r="G122" s="209" t="s">
        <v>139</v>
      </c>
      <c r="H122" s="210">
        <v>4690</v>
      </c>
      <c r="I122" s="211"/>
      <c r="J122" s="212">
        <f>ROUND(I122*H122,2)</f>
        <v>0</v>
      </c>
      <c r="K122" s="208" t="s">
        <v>140</v>
      </c>
      <c r="L122" s="46"/>
      <c r="M122" s="213" t="s">
        <v>19</v>
      </c>
      <c r="N122" s="214" t="s">
        <v>44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141</v>
      </c>
      <c r="AT122" s="217" t="s">
        <v>136</v>
      </c>
      <c r="AU122" s="217" t="s">
        <v>84</v>
      </c>
      <c r="AY122" s="19" t="s">
        <v>134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81</v>
      </c>
      <c r="BK122" s="218">
        <f>ROUND(I122*H122,2)</f>
        <v>0</v>
      </c>
      <c r="BL122" s="19" t="s">
        <v>141</v>
      </c>
      <c r="BM122" s="217" t="s">
        <v>865</v>
      </c>
    </row>
    <row r="123" s="2" customFormat="1">
      <c r="A123" s="40"/>
      <c r="B123" s="41"/>
      <c r="C123" s="42"/>
      <c r="D123" s="219" t="s">
        <v>143</v>
      </c>
      <c r="E123" s="42"/>
      <c r="F123" s="220" t="s">
        <v>866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143</v>
      </c>
      <c r="AU123" s="19" t="s">
        <v>84</v>
      </c>
    </row>
    <row r="124" s="13" customFormat="1">
      <c r="A124" s="13"/>
      <c r="B124" s="224"/>
      <c r="C124" s="225"/>
      <c r="D124" s="226" t="s">
        <v>145</v>
      </c>
      <c r="E124" s="227" t="s">
        <v>19</v>
      </c>
      <c r="F124" s="228" t="s">
        <v>867</v>
      </c>
      <c r="G124" s="225"/>
      <c r="H124" s="227" t="s">
        <v>19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145</v>
      </c>
      <c r="AU124" s="234" t="s">
        <v>84</v>
      </c>
      <c r="AV124" s="13" t="s">
        <v>81</v>
      </c>
      <c r="AW124" s="13" t="s">
        <v>34</v>
      </c>
      <c r="AX124" s="13" t="s">
        <v>73</v>
      </c>
      <c r="AY124" s="234" t="s">
        <v>134</v>
      </c>
    </row>
    <row r="125" s="14" customFormat="1">
      <c r="A125" s="14"/>
      <c r="B125" s="235"/>
      <c r="C125" s="236"/>
      <c r="D125" s="226" t="s">
        <v>145</v>
      </c>
      <c r="E125" s="237" t="s">
        <v>19</v>
      </c>
      <c r="F125" s="238" t="s">
        <v>868</v>
      </c>
      <c r="G125" s="236"/>
      <c r="H125" s="239">
        <v>4440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145</v>
      </c>
      <c r="AU125" s="245" t="s">
        <v>84</v>
      </c>
      <c r="AV125" s="14" t="s">
        <v>84</v>
      </c>
      <c r="AW125" s="14" t="s">
        <v>34</v>
      </c>
      <c r="AX125" s="14" t="s">
        <v>73</v>
      </c>
      <c r="AY125" s="245" t="s">
        <v>134</v>
      </c>
    </row>
    <row r="126" s="14" customFormat="1">
      <c r="A126" s="14"/>
      <c r="B126" s="235"/>
      <c r="C126" s="236"/>
      <c r="D126" s="226" t="s">
        <v>145</v>
      </c>
      <c r="E126" s="237" t="s">
        <v>19</v>
      </c>
      <c r="F126" s="238" t="s">
        <v>869</v>
      </c>
      <c r="G126" s="236"/>
      <c r="H126" s="239">
        <v>250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145</v>
      </c>
      <c r="AU126" s="245" t="s">
        <v>84</v>
      </c>
      <c r="AV126" s="14" t="s">
        <v>84</v>
      </c>
      <c r="AW126" s="14" t="s">
        <v>34</v>
      </c>
      <c r="AX126" s="14" t="s">
        <v>73</v>
      </c>
      <c r="AY126" s="245" t="s">
        <v>134</v>
      </c>
    </row>
    <row r="127" s="15" customFormat="1">
      <c r="A127" s="15"/>
      <c r="B127" s="246"/>
      <c r="C127" s="247"/>
      <c r="D127" s="226" t="s">
        <v>145</v>
      </c>
      <c r="E127" s="248" t="s">
        <v>19</v>
      </c>
      <c r="F127" s="249" t="s">
        <v>153</v>
      </c>
      <c r="G127" s="247"/>
      <c r="H127" s="250">
        <v>4690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6" t="s">
        <v>145</v>
      </c>
      <c r="AU127" s="256" t="s">
        <v>84</v>
      </c>
      <c r="AV127" s="15" t="s">
        <v>141</v>
      </c>
      <c r="AW127" s="15" t="s">
        <v>34</v>
      </c>
      <c r="AX127" s="15" t="s">
        <v>81</v>
      </c>
      <c r="AY127" s="256" t="s">
        <v>134</v>
      </c>
    </row>
    <row r="128" s="2" customFormat="1" ht="21.75" customHeight="1">
      <c r="A128" s="40"/>
      <c r="B128" s="41"/>
      <c r="C128" s="206" t="s">
        <v>209</v>
      </c>
      <c r="D128" s="206" t="s">
        <v>136</v>
      </c>
      <c r="E128" s="207" t="s">
        <v>175</v>
      </c>
      <c r="F128" s="208" t="s">
        <v>176</v>
      </c>
      <c r="G128" s="209" t="s">
        <v>177</v>
      </c>
      <c r="H128" s="210">
        <v>218</v>
      </c>
      <c r="I128" s="211"/>
      <c r="J128" s="212">
        <f>ROUND(I128*H128,2)</f>
        <v>0</v>
      </c>
      <c r="K128" s="208" t="s">
        <v>140</v>
      </c>
      <c r="L128" s="46"/>
      <c r="M128" s="213" t="s">
        <v>19</v>
      </c>
      <c r="N128" s="214" t="s">
        <v>44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141</v>
      </c>
      <c r="AT128" s="217" t="s">
        <v>136</v>
      </c>
      <c r="AU128" s="217" t="s">
        <v>84</v>
      </c>
      <c r="AY128" s="19" t="s">
        <v>134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81</v>
      </c>
      <c r="BK128" s="218">
        <f>ROUND(I128*H128,2)</f>
        <v>0</v>
      </c>
      <c r="BL128" s="19" t="s">
        <v>141</v>
      </c>
      <c r="BM128" s="217" t="s">
        <v>178</v>
      </c>
    </row>
    <row r="129" s="2" customFormat="1">
      <c r="A129" s="40"/>
      <c r="B129" s="41"/>
      <c r="C129" s="42"/>
      <c r="D129" s="219" t="s">
        <v>143</v>
      </c>
      <c r="E129" s="42"/>
      <c r="F129" s="220" t="s">
        <v>179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143</v>
      </c>
      <c r="AU129" s="19" t="s">
        <v>84</v>
      </c>
    </row>
    <row r="130" s="13" customFormat="1">
      <c r="A130" s="13"/>
      <c r="B130" s="224"/>
      <c r="C130" s="225"/>
      <c r="D130" s="226" t="s">
        <v>145</v>
      </c>
      <c r="E130" s="227" t="s">
        <v>19</v>
      </c>
      <c r="F130" s="228" t="s">
        <v>870</v>
      </c>
      <c r="G130" s="225"/>
      <c r="H130" s="227" t="s">
        <v>19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145</v>
      </c>
      <c r="AU130" s="234" t="s">
        <v>84</v>
      </c>
      <c r="AV130" s="13" t="s">
        <v>81</v>
      </c>
      <c r="AW130" s="13" t="s">
        <v>34</v>
      </c>
      <c r="AX130" s="13" t="s">
        <v>73</v>
      </c>
      <c r="AY130" s="234" t="s">
        <v>134</v>
      </c>
    </row>
    <row r="131" s="14" customFormat="1">
      <c r="A131" s="14"/>
      <c r="B131" s="235"/>
      <c r="C131" s="236"/>
      <c r="D131" s="226" t="s">
        <v>145</v>
      </c>
      <c r="E131" s="237" t="s">
        <v>19</v>
      </c>
      <c r="F131" s="238" t="s">
        <v>871</v>
      </c>
      <c r="G131" s="236"/>
      <c r="H131" s="239">
        <v>218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145</v>
      </c>
      <c r="AU131" s="245" t="s">
        <v>84</v>
      </c>
      <c r="AV131" s="14" t="s">
        <v>84</v>
      </c>
      <c r="AW131" s="14" t="s">
        <v>34</v>
      </c>
      <c r="AX131" s="14" t="s">
        <v>81</v>
      </c>
      <c r="AY131" s="245" t="s">
        <v>134</v>
      </c>
    </row>
    <row r="132" s="2" customFormat="1" ht="24.15" customHeight="1">
      <c r="A132" s="40"/>
      <c r="B132" s="41"/>
      <c r="C132" s="206" t="s">
        <v>218</v>
      </c>
      <c r="D132" s="206" t="s">
        <v>136</v>
      </c>
      <c r="E132" s="207" t="s">
        <v>201</v>
      </c>
      <c r="F132" s="208" t="s">
        <v>202</v>
      </c>
      <c r="G132" s="209" t="s">
        <v>177</v>
      </c>
      <c r="H132" s="210">
        <v>10.800000000000001</v>
      </c>
      <c r="I132" s="211"/>
      <c r="J132" s="212">
        <f>ROUND(I132*H132,2)</f>
        <v>0</v>
      </c>
      <c r="K132" s="208" t="s">
        <v>140</v>
      </c>
      <c r="L132" s="46"/>
      <c r="M132" s="213" t="s">
        <v>19</v>
      </c>
      <c r="N132" s="214" t="s">
        <v>44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141</v>
      </c>
      <c r="AT132" s="217" t="s">
        <v>136</v>
      </c>
      <c r="AU132" s="217" t="s">
        <v>84</v>
      </c>
      <c r="AY132" s="19" t="s">
        <v>134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81</v>
      </c>
      <c r="BK132" s="218">
        <f>ROUND(I132*H132,2)</f>
        <v>0</v>
      </c>
      <c r="BL132" s="19" t="s">
        <v>141</v>
      </c>
      <c r="BM132" s="217" t="s">
        <v>203</v>
      </c>
    </row>
    <row r="133" s="2" customFormat="1">
      <c r="A133" s="40"/>
      <c r="B133" s="41"/>
      <c r="C133" s="42"/>
      <c r="D133" s="219" t="s">
        <v>143</v>
      </c>
      <c r="E133" s="42"/>
      <c r="F133" s="220" t="s">
        <v>204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143</v>
      </c>
      <c r="AU133" s="19" t="s">
        <v>84</v>
      </c>
    </row>
    <row r="134" s="13" customFormat="1">
      <c r="A134" s="13"/>
      <c r="B134" s="224"/>
      <c r="C134" s="225"/>
      <c r="D134" s="226" t="s">
        <v>145</v>
      </c>
      <c r="E134" s="227" t="s">
        <v>19</v>
      </c>
      <c r="F134" s="228" t="s">
        <v>205</v>
      </c>
      <c r="G134" s="225"/>
      <c r="H134" s="227" t="s">
        <v>19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145</v>
      </c>
      <c r="AU134" s="234" t="s">
        <v>84</v>
      </c>
      <c r="AV134" s="13" t="s">
        <v>81</v>
      </c>
      <c r="AW134" s="13" t="s">
        <v>34</v>
      </c>
      <c r="AX134" s="13" t="s">
        <v>73</v>
      </c>
      <c r="AY134" s="234" t="s">
        <v>134</v>
      </c>
    </row>
    <row r="135" s="14" customFormat="1">
      <c r="A135" s="14"/>
      <c r="B135" s="235"/>
      <c r="C135" s="236"/>
      <c r="D135" s="226" t="s">
        <v>145</v>
      </c>
      <c r="E135" s="237" t="s">
        <v>19</v>
      </c>
      <c r="F135" s="238" t="s">
        <v>872</v>
      </c>
      <c r="G135" s="236"/>
      <c r="H135" s="239">
        <v>10.800000000000001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145</v>
      </c>
      <c r="AU135" s="245" t="s">
        <v>84</v>
      </c>
      <c r="AV135" s="14" t="s">
        <v>84</v>
      </c>
      <c r="AW135" s="14" t="s">
        <v>34</v>
      </c>
      <c r="AX135" s="14" t="s">
        <v>81</v>
      </c>
      <c r="AY135" s="245" t="s">
        <v>134</v>
      </c>
    </row>
    <row r="136" s="2" customFormat="1" ht="24.15" customHeight="1">
      <c r="A136" s="40"/>
      <c r="B136" s="41"/>
      <c r="C136" s="206" t="s">
        <v>225</v>
      </c>
      <c r="D136" s="206" t="s">
        <v>136</v>
      </c>
      <c r="E136" s="207" t="s">
        <v>210</v>
      </c>
      <c r="F136" s="208" t="s">
        <v>211</v>
      </c>
      <c r="G136" s="209" t="s">
        <v>177</v>
      </c>
      <c r="H136" s="210">
        <v>33</v>
      </c>
      <c r="I136" s="211"/>
      <c r="J136" s="212">
        <f>ROUND(I136*H136,2)</f>
        <v>0</v>
      </c>
      <c r="K136" s="208" t="s">
        <v>140</v>
      </c>
      <c r="L136" s="46"/>
      <c r="M136" s="213" t="s">
        <v>19</v>
      </c>
      <c r="N136" s="214" t="s">
        <v>44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141</v>
      </c>
      <c r="AT136" s="217" t="s">
        <v>136</v>
      </c>
      <c r="AU136" s="217" t="s">
        <v>84</v>
      </c>
      <c r="AY136" s="19" t="s">
        <v>134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81</v>
      </c>
      <c r="BK136" s="218">
        <f>ROUND(I136*H136,2)</f>
        <v>0</v>
      </c>
      <c r="BL136" s="19" t="s">
        <v>141</v>
      </c>
      <c r="BM136" s="217" t="s">
        <v>212</v>
      </c>
    </row>
    <row r="137" s="2" customFormat="1">
      <c r="A137" s="40"/>
      <c r="B137" s="41"/>
      <c r="C137" s="42"/>
      <c r="D137" s="219" t="s">
        <v>143</v>
      </c>
      <c r="E137" s="42"/>
      <c r="F137" s="220" t="s">
        <v>213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143</v>
      </c>
      <c r="AU137" s="19" t="s">
        <v>84</v>
      </c>
    </row>
    <row r="138" s="13" customFormat="1">
      <c r="A138" s="13"/>
      <c r="B138" s="224"/>
      <c r="C138" s="225"/>
      <c r="D138" s="226" t="s">
        <v>145</v>
      </c>
      <c r="E138" s="227" t="s">
        <v>19</v>
      </c>
      <c r="F138" s="228" t="s">
        <v>214</v>
      </c>
      <c r="G138" s="225"/>
      <c r="H138" s="227" t="s">
        <v>19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145</v>
      </c>
      <c r="AU138" s="234" t="s">
        <v>84</v>
      </c>
      <c r="AV138" s="13" t="s">
        <v>81</v>
      </c>
      <c r="AW138" s="13" t="s">
        <v>34</v>
      </c>
      <c r="AX138" s="13" t="s">
        <v>73</v>
      </c>
      <c r="AY138" s="234" t="s">
        <v>134</v>
      </c>
    </row>
    <row r="139" s="14" customFormat="1">
      <c r="A139" s="14"/>
      <c r="B139" s="235"/>
      <c r="C139" s="236"/>
      <c r="D139" s="226" t="s">
        <v>145</v>
      </c>
      <c r="E139" s="237" t="s">
        <v>19</v>
      </c>
      <c r="F139" s="238" t="s">
        <v>873</v>
      </c>
      <c r="G139" s="236"/>
      <c r="H139" s="239">
        <v>33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145</v>
      </c>
      <c r="AU139" s="245" t="s">
        <v>84</v>
      </c>
      <c r="AV139" s="14" t="s">
        <v>84</v>
      </c>
      <c r="AW139" s="14" t="s">
        <v>34</v>
      </c>
      <c r="AX139" s="14" t="s">
        <v>81</v>
      </c>
      <c r="AY139" s="245" t="s">
        <v>134</v>
      </c>
    </row>
    <row r="140" s="2" customFormat="1" ht="24.15" customHeight="1">
      <c r="A140" s="40"/>
      <c r="B140" s="41"/>
      <c r="C140" s="206" t="s">
        <v>8</v>
      </c>
      <c r="D140" s="206" t="s">
        <v>136</v>
      </c>
      <c r="E140" s="207" t="s">
        <v>231</v>
      </c>
      <c r="F140" s="208" t="s">
        <v>232</v>
      </c>
      <c r="G140" s="209" t="s">
        <v>177</v>
      </c>
      <c r="H140" s="210">
        <v>20</v>
      </c>
      <c r="I140" s="211"/>
      <c r="J140" s="212">
        <f>ROUND(I140*H140,2)</f>
        <v>0</v>
      </c>
      <c r="K140" s="208" t="s">
        <v>140</v>
      </c>
      <c r="L140" s="46"/>
      <c r="M140" s="213" t="s">
        <v>19</v>
      </c>
      <c r="N140" s="214" t="s">
        <v>44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141</v>
      </c>
      <c r="AT140" s="217" t="s">
        <v>136</v>
      </c>
      <c r="AU140" s="217" t="s">
        <v>84</v>
      </c>
      <c r="AY140" s="19" t="s">
        <v>134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81</v>
      </c>
      <c r="BK140" s="218">
        <f>ROUND(I140*H140,2)</f>
        <v>0</v>
      </c>
      <c r="BL140" s="19" t="s">
        <v>141</v>
      </c>
      <c r="BM140" s="217" t="s">
        <v>233</v>
      </c>
    </row>
    <row r="141" s="2" customFormat="1">
      <c r="A141" s="40"/>
      <c r="B141" s="41"/>
      <c r="C141" s="42"/>
      <c r="D141" s="219" t="s">
        <v>143</v>
      </c>
      <c r="E141" s="42"/>
      <c r="F141" s="220" t="s">
        <v>234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143</v>
      </c>
      <c r="AU141" s="19" t="s">
        <v>84</v>
      </c>
    </row>
    <row r="142" s="13" customFormat="1">
      <c r="A142" s="13"/>
      <c r="B142" s="224"/>
      <c r="C142" s="225"/>
      <c r="D142" s="226" t="s">
        <v>145</v>
      </c>
      <c r="E142" s="227" t="s">
        <v>19</v>
      </c>
      <c r="F142" s="228" t="s">
        <v>235</v>
      </c>
      <c r="G142" s="225"/>
      <c r="H142" s="227" t="s">
        <v>19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145</v>
      </c>
      <c r="AU142" s="234" t="s">
        <v>84</v>
      </c>
      <c r="AV142" s="13" t="s">
        <v>81</v>
      </c>
      <c r="AW142" s="13" t="s">
        <v>34</v>
      </c>
      <c r="AX142" s="13" t="s">
        <v>73</v>
      </c>
      <c r="AY142" s="234" t="s">
        <v>134</v>
      </c>
    </row>
    <row r="143" s="14" customFormat="1">
      <c r="A143" s="14"/>
      <c r="B143" s="235"/>
      <c r="C143" s="236"/>
      <c r="D143" s="226" t="s">
        <v>145</v>
      </c>
      <c r="E143" s="237" t="s">
        <v>19</v>
      </c>
      <c r="F143" s="238" t="s">
        <v>874</v>
      </c>
      <c r="G143" s="236"/>
      <c r="H143" s="239">
        <v>20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145</v>
      </c>
      <c r="AU143" s="245" t="s">
        <v>84</v>
      </c>
      <c r="AV143" s="14" t="s">
        <v>84</v>
      </c>
      <c r="AW143" s="14" t="s">
        <v>34</v>
      </c>
      <c r="AX143" s="14" t="s">
        <v>81</v>
      </c>
      <c r="AY143" s="245" t="s">
        <v>134</v>
      </c>
    </row>
    <row r="144" s="2" customFormat="1" ht="37.8" customHeight="1">
      <c r="A144" s="40"/>
      <c r="B144" s="41"/>
      <c r="C144" s="206" t="s">
        <v>239</v>
      </c>
      <c r="D144" s="206" t="s">
        <v>136</v>
      </c>
      <c r="E144" s="207" t="s">
        <v>875</v>
      </c>
      <c r="F144" s="208" t="s">
        <v>876</v>
      </c>
      <c r="G144" s="209" t="s">
        <v>177</v>
      </c>
      <c r="H144" s="210">
        <v>692</v>
      </c>
      <c r="I144" s="211"/>
      <c r="J144" s="212">
        <f>ROUND(I144*H144,2)</f>
        <v>0</v>
      </c>
      <c r="K144" s="208" t="s">
        <v>140</v>
      </c>
      <c r="L144" s="46"/>
      <c r="M144" s="213" t="s">
        <v>19</v>
      </c>
      <c r="N144" s="214" t="s">
        <v>44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141</v>
      </c>
      <c r="AT144" s="217" t="s">
        <v>136</v>
      </c>
      <c r="AU144" s="217" t="s">
        <v>84</v>
      </c>
      <c r="AY144" s="19" t="s">
        <v>134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81</v>
      </c>
      <c r="BK144" s="218">
        <f>ROUND(I144*H144,2)</f>
        <v>0</v>
      </c>
      <c r="BL144" s="19" t="s">
        <v>141</v>
      </c>
      <c r="BM144" s="217" t="s">
        <v>877</v>
      </c>
    </row>
    <row r="145" s="2" customFormat="1">
      <c r="A145" s="40"/>
      <c r="B145" s="41"/>
      <c r="C145" s="42"/>
      <c r="D145" s="219" t="s">
        <v>143</v>
      </c>
      <c r="E145" s="42"/>
      <c r="F145" s="220" t="s">
        <v>878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143</v>
      </c>
      <c r="AU145" s="19" t="s">
        <v>84</v>
      </c>
    </row>
    <row r="146" s="13" customFormat="1">
      <c r="A146" s="13"/>
      <c r="B146" s="224"/>
      <c r="C146" s="225"/>
      <c r="D146" s="226" t="s">
        <v>145</v>
      </c>
      <c r="E146" s="227" t="s">
        <v>19</v>
      </c>
      <c r="F146" s="228" t="s">
        <v>879</v>
      </c>
      <c r="G146" s="225"/>
      <c r="H146" s="227" t="s">
        <v>19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145</v>
      </c>
      <c r="AU146" s="234" t="s">
        <v>84</v>
      </c>
      <c r="AV146" s="13" t="s">
        <v>81</v>
      </c>
      <c r="AW146" s="13" t="s">
        <v>34</v>
      </c>
      <c r="AX146" s="13" t="s">
        <v>73</v>
      </c>
      <c r="AY146" s="234" t="s">
        <v>134</v>
      </c>
    </row>
    <row r="147" s="14" customFormat="1">
      <c r="A147" s="14"/>
      <c r="B147" s="235"/>
      <c r="C147" s="236"/>
      <c r="D147" s="226" t="s">
        <v>145</v>
      </c>
      <c r="E147" s="237" t="s">
        <v>19</v>
      </c>
      <c r="F147" s="238" t="s">
        <v>880</v>
      </c>
      <c r="G147" s="236"/>
      <c r="H147" s="239">
        <v>692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145</v>
      </c>
      <c r="AU147" s="245" t="s">
        <v>84</v>
      </c>
      <c r="AV147" s="14" t="s">
        <v>84</v>
      </c>
      <c r="AW147" s="14" t="s">
        <v>34</v>
      </c>
      <c r="AX147" s="14" t="s">
        <v>81</v>
      </c>
      <c r="AY147" s="245" t="s">
        <v>134</v>
      </c>
    </row>
    <row r="148" s="2" customFormat="1" ht="37.8" customHeight="1">
      <c r="A148" s="40"/>
      <c r="B148" s="41"/>
      <c r="C148" s="206" t="s">
        <v>248</v>
      </c>
      <c r="D148" s="206" t="s">
        <v>136</v>
      </c>
      <c r="E148" s="207" t="s">
        <v>240</v>
      </c>
      <c r="F148" s="208" t="s">
        <v>241</v>
      </c>
      <c r="G148" s="209" t="s">
        <v>177</v>
      </c>
      <c r="H148" s="210">
        <v>400</v>
      </c>
      <c r="I148" s="211"/>
      <c r="J148" s="212">
        <f>ROUND(I148*H148,2)</f>
        <v>0</v>
      </c>
      <c r="K148" s="208" t="s">
        <v>140</v>
      </c>
      <c r="L148" s="46"/>
      <c r="M148" s="213" t="s">
        <v>19</v>
      </c>
      <c r="N148" s="214" t="s">
        <v>44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141</v>
      </c>
      <c r="AT148" s="217" t="s">
        <v>136</v>
      </c>
      <c r="AU148" s="217" t="s">
        <v>84</v>
      </c>
      <c r="AY148" s="19" t="s">
        <v>134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81</v>
      </c>
      <c r="BK148" s="218">
        <f>ROUND(I148*H148,2)</f>
        <v>0</v>
      </c>
      <c r="BL148" s="19" t="s">
        <v>141</v>
      </c>
      <c r="BM148" s="217" t="s">
        <v>881</v>
      </c>
    </row>
    <row r="149" s="2" customFormat="1">
      <c r="A149" s="40"/>
      <c r="B149" s="41"/>
      <c r="C149" s="42"/>
      <c r="D149" s="219" t="s">
        <v>143</v>
      </c>
      <c r="E149" s="42"/>
      <c r="F149" s="220" t="s">
        <v>243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143</v>
      </c>
      <c r="AU149" s="19" t="s">
        <v>84</v>
      </c>
    </row>
    <row r="150" s="13" customFormat="1">
      <c r="A150" s="13"/>
      <c r="B150" s="224"/>
      <c r="C150" s="225"/>
      <c r="D150" s="226" t="s">
        <v>145</v>
      </c>
      <c r="E150" s="227" t="s">
        <v>19</v>
      </c>
      <c r="F150" s="228" t="s">
        <v>244</v>
      </c>
      <c r="G150" s="225"/>
      <c r="H150" s="227" t="s">
        <v>19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145</v>
      </c>
      <c r="AU150" s="234" t="s">
        <v>84</v>
      </c>
      <c r="AV150" s="13" t="s">
        <v>81</v>
      </c>
      <c r="AW150" s="13" t="s">
        <v>34</v>
      </c>
      <c r="AX150" s="13" t="s">
        <v>73</v>
      </c>
      <c r="AY150" s="234" t="s">
        <v>134</v>
      </c>
    </row>
    <row r="151" s="14" customFormat="1">
      <c r="A151" s="14"/>
      <c r="B151" s="235"/>
      <c r="C151" s="236"/>
      <c r="D151" s="226" t="s">
        <v>145</v>
      </c>
      <c r="E151" s="237" t="s">
        <v>19</v>
      </c>
      <c r="F151" s="238" t="s">
        <v>882</v>
      </c>
      <c r="G151" s="236"/>
      <c r="H151" s="239">
        <v>4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145</v>
      </c>
      <c r="AU151" s="245" t="s">
        <v>84</v>
      </c>
      <c r="AV151" s="14" t="s">
        <v>84</v>
      </c>
      <c r="AW151" s="14" t="s">
        <v>34</v>
      </c>
      <c r="AX151" s="14" t="s">
        <v>73</v>
      </c>
      <c r="AY151" s="245" t="s">
        <v>134</v>
      </c>
    </row>
    <row r="152" s="14" customFormat="1">
      <c r="A152" s="14"/>
      <c r="B152" s="235"/>
      <c r="C152" s="236"/>
      <c r="D152" s="226" t="s">
        <v>145</v>
      </c>
      <c r="E152" s="237" t="s">
        <v>19</v>
      </c>
      <c r="F152" s="238" t="s">
        <v>883</v>
      </c>
      <c r="G152" s="236"/>
      <c r="H152" s="239">
        <v>10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145</v>
      </c>
      <c r="AU152" s="245" t="s">
        <v>84</v>
      </c>
      <c r="AV152" s="14" t="s">
        <v>84</v>
      </c>
      <c r="AW152" s="14" t="s">
        <v>34</v>
      </c>
      <c r="AX152" s="14" t="s">
        <v>73</v>
      </c>
      <c r="AY152" s="245" t="s">
        <v>134</v>
      </c>
    </row>
    <row r="153" s="14" customFormat="1">
      <c r="A153" s="14"/>
      <c r="B153" s="235"/>
      <c r="C153" s="236"/>
      <c r="D153" s="226" t="s">
        <v>145</v>
      </c>
      <c r="E153" s="237" t="s">
        <v>19</v>
      </c>
      <c r="F153" s="238" t="s">
        <v>884</v>
      </c>
      <c r="G153" s="236"/>
      <c r="H153" s="239">
        <v>256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145</v>
      </c>
      <c r="AU153" s="245" t="s">
        <v>84</v>
      </c>
      <c r="AV153" s="14" t="s">
        <v>84</v>
      </c>
      <c r="AW153" s="14" t="s">
        <v>34</v>
      </c>
      <c r="AX153" s="14" t="s">
        <v>73</v>
      </c>
      <c r="AY153" s="245" t="s">
        <v>134</v>
      </c>
    </row>
    <row r="154" s="14" customFormat="1">
      <c r="A154" s="14"/>
      <c r="B154" s="235"/>
      <c r="C154" s="236"/>
      <c r="D154" s="226" t="s">
        <v>145</v>
      </c>
      <c r="E154" s="237" t="s">
        <v>19</v>
      </c>
      <c r="F154" s="238" t="s">
        <v>885</v>
      </c>
      <c r="G154" s="236"/>
      <c r="H154" s="239">
        <v>130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145</v>
      </c>
      <c r="AU154" s="245" t="s">
        <v>84</v>
      </c>
      <c r="AV154" s="14" t="s">
        <v>84</v>
      </c>
      <c r="AW154" s="14" t="s">
        <v>34</v>
      </c>
      <c r="AX154" s="14" t="s">
        <v>73</v>
      </c>
      <c r="AY154" s="245" t="s">
        <v>134</v>
      </c>
    </row>
    <row r="155" s="15" customFormat="1">
      <c r="A155" s="15"/>
      <c r="B155" s="246"/>
      <c r="C155" s="247"/>
      <c r="D155" s="226" t="s">
        <v>145</v>
      </c>
      <c r="E155" s="248" t="s">
        <v>19</v>
      </c>
      <c r="F155" s="249" t="s">
        <v>153</v>
      </c>
      <c r="G155" s="247"/>
      <c r="H155" s="250">
        <v>400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6" t="s">
        <v>145</v>
      </c>
      <c r="AU155" s="256" t="s">
        <v>84</v>
      </c>
      <c r="AV155" s="15" t="s">
        <v>141</v>
      </c>
      <c r="AW155" s="15" t="s">
        <v>34</v>
      </c>
      <c r="AX155" s="15" t="s">
        <v>81</v>
      </c>
      <c r="AY155" s="256" t="s">
        <v>134</v>
      </c>
    </row>
    <row r="156" s="2" customFormat="1" ht="37.8" customHeight="1">
      <c r="A156" s="40"/>
      <c r="B156" s="41"/>
      <c r="C156" s="206" t="s">
        <v>257</v>
      </c>
      <c r="D156" s="206" t="s">
        <v>136</v>
      </c>
      <c r="E156" s="207" t="s">
        <v>886</v>
      </c>
      <c r="F156" s="208" t="s">
        <v>887</v>
      </c>
      <c r="G156" s="209" t="s">
        <v>177</v>
      </c>
      <c r="H156" s="210">
        <v>592</v>
      </c>
      <c r="I156" s="211"/>
      <c r="J156" s="212">
        <f>ROUND(I156*H156,2)</f>
        <v>0</v>
      </c>
      <c r="K156" s="208" t="s">
        <v>140</v>
      </c>
      <c r="L156" s="46"/>
      <c r="M156" s="213" t="s">
        <v>19</v>
      </c>
      <c r="N156" s="214" t="s">
        <v>44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141</v>
      </c>
      <c r="AT156" s="217" t="s">
        <v>136</v>
      </c>
      <c r="AU156" s="217" t="s">
        <v>84</v>
      </c>
      <c r="AY156" s="19" t="s">
        <v>134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81</v>
      </c>
      <c r="BK156" s="218">
        <f>ROUND(I156*H156,2)</f>
        <v>0</v>
      </c>
      <c r="BL156" s="19" t="s">
        <v>141</v>
      </c>
      <c r="BM156" s="217" t="s">
        <v>888</v>
      </c>
    </row>
    <row r="157" s="2" customFormat="1">
      <c r="A157" s="40"/>
      <c r="B157" s="41"/>
      <c r="C157" s="42"/>
      <c r="D157" s="219" t="s">
        <v>143</v>
      </c>
      <c r="E157" s="42"/>
      <c r="F157" s="220" t="s">
        <v>889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143</v>
      </c>
      <c r="AU157" s="19" t="s">
        <v>84</v>
      </c>
    </row>
    <row r="158" s="13" customFormat="1">
      <c r="A158" s="13"/>
      <c r="B158" s="224"/>
      <c r="C158" s="225"/>
      <c r="D158" s="226" t="s">
        <v>145</v>
      </c>
      <c r="E158" s="227" t="s">
        <v>19</v>
      </c>
      <c r="F158" s="228" t="s">
        <v>890</v>
      </c>
      <c r="G158" s="225"/>
      <c r="H158" s="227" t="s">
        <v>19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145</v>
      </c>
      <c r="AU158" s="234" t="s">
        <v>84</v>
      </c>
      <c r="AV158" s="13" t="s">
        <v>81</v>
      </c>
      <c r="AW158" s="13" t="s">
        <v>34</v>
      </c>
      <c r="AX158" s="13" t="s">
        <v>73</v>
      </c>
      <c r="AY158" s="234" t="s">
        <v>134</v>
      </c>
    </row>
    <row r="159" s="14" customFormat="1">
      <c r="A159" s="14"/>
      <c r="B159" s="235"/>
      <c r="C159" s="236"/>
      <c r="D159" s="226" t="s">
        <v>145</v>
      </c>
      <c r="E159" s="237" t="s">
        <v>19</v>
      </c>
      <c r="F159" s="238" t="s">
        <v>891</v>
      </c>
      <c r="G159" s="236"/>
      <c r="H159" s="239">
        <v>938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145</v>
      </c>
      <c r="AU159" s="245" t="s">
        <v>84</v>
      </c>
      <c r="AV159" s="14" t="s">
        <v>84</v>
      </c>
      <c r="AW159" s="14" t="s">
        <v>34</v>
      </c>
      <c r="AX159" s="14" t="s">
        <v>73</v>
      </c>
      <c r="AY159" s="245" t="s">
        <v>134</v>
      </c>
    </row>
    <row r="160" s="14" customFormat="1">
      <c r="A160" s="14"/>
      <c r="B160" s="235"/>
      <c r="C160" s="236"/>
      <c r="D160" s="226" t="s">
        <v>145</v>
      </c>
      <c r="E160" s="237" t="s">
        <v>19</v>
      </c>
      <c r="F160" s="238" t="s">
        <v>892</v>
      </c>
      <c r="G160" s="236"/>
      <c r="H160" s="239">
        <v>-346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145</v>
      </c>
      <c r="AU160" s="245" t="s">
        <v>84</v>
      </c>
      <c r="AV160" s="14" t="s">
        <v>84</v>
      </c>
      <c r="AW160" s="14" t="s">
        <v>34</v>
      </c>
      <c r="AX160" s="14" t="s">
        <v>73</v>
      </c>
      <c r="AY160" s="245" t="s">
        <v>134</v>
      </c>
    </row>
    <row r="161" s="15" customFormat="1">
      <c r="A161" s="15"/>
      <c r="B161" s="246"/>
      <c r="C161" s="247"/>
      <c r="D161" s="226" t="s">
        <v>145</v>
      </c>
      <c r="E161" s="248" t="s">
        <v>19</v>
      </c>
      <c r="F161" s="249" t="s">
        <v>153</v>
      </c>
      <c r="G161" s="247"/>
      <c r="H161" s="250">
        <v>592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6" t="s">
        <v>145</v>
      </c>
      <c r="AU161" s="256" t="s">
        <v>84</v>
      </c>
      <c r="AV161" s="15" t="s">
        <v>141</v>
      </c>
      <c r="AW161" s="15" t="s">
        <v>34</v>
      </c>
      <c r="AX161" s="15" t="s">
        <v>81</v>
      </c>
      <c r="AY161" s="256" t="s">
        <v>134</v>
      </c>
    </row>
    <row r="162" s="13" customFormat="1">
      <c r="A162" s="13"/>
      <c r="B162" s="224"/>
      <c r="C162" s="225"/>
      <c r="D162" s="226" t="s">
        <v>145</v>
      </c>
      <c r="E162" s="227" t="s">
        <v>19</v>
      </c>
      <c r="F162" s="228" t="s">
        <v>893</v>
      </c>
      <c r="G162" s="225"/>
      <c r="H162" s="227" t="s">
        <v>19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145</v>
      </c>
      <c r="AU162" s="234" t="s">
        <v>84</v>
      </c>
      <c r="AV162" s="13" t="s">
        <v>81</v>
      </c>
      <c r="AW162" s="13" t="s">
        <v>34</v>
      </c>
      <c r="AX162" s="13" t="s">
        <v>73</v>
      </c>
      <c r="AY162" s="234" t="s">
        <v>134</v>
      </c>
    </row>
    <row r="163" s="2" customFormat="1" ht="24.15" customHeight="1">
      <c r="A163" s="40"/>
      <c r="B163" s="41"/>
      <c r="C163" s="206" t="s">
        <v>262</v>
      </c>
      <c r="D163" s="206" t="s">
        <v>136</v>
      </c>
      <c r="E163" s="207" t="s">
        <v>249</v>
      </c>
      <c r="F163" s="208" t="s">
        <v>250</v>
      </c>
      <c r="G163" s="209" t="s">
        <v>177</v>
      </c>
      <c r="H163" s="210">
        <v>72</v>
      </c>
      <c r="I163" s="211"/>
      <c r="J163" s="212">
        <f>ROUND(I163*H163,2)</f>
        <v>0</v>
      </c>
      <c r="K163" s="208" t="s">
        <v>140</v>
      </c>
      <c r="L163" s="46"/>
      <c r="M163" s="213" t="s">
        <v>19</v>
      </c>
      <c r="N163" s="214" t="s">
        <v>44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141</v>
      </c>
      <c r="AT163" s="217" t="s">
        <v>136</v>
      </c>
      <c r="AU163" s="217" t="s">
        <v>84</v>
      </c>
      <c r="AY163" s="19" t="s">
        <v>134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81</v>
      </c>
      <c r="BK163" s="218">
        <f>ROUND(I163*H163,2)</f>
        <v>0</v>
      </c>
      <c r="BL163" s="19" t="s">
        <v>141</v>
      </c>
      <c r="BM163" s="217" t="s">
        <v>251</v>
      </c>
    </row>
    <row r="164" s="2" customFormat="1">
      <c r="A164" s="40"/>
      <c r="B164" s="41"/>
      <c r="C164" s="42"/>
      <c r="D164" s="219" t="s">
        <v>143</v>
      </c>
      <c r="E164" s="42"/>
      <c r="F164" s="220" t="s">
        <v>252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143</v>
      </c>
      <c r="AU164" s="19" t="s">
        <v>84</v>
      </c>
    </row>
    <row r="165" s="13" customFormat="1">
      <c r="A165" s="13"/>
      <c r="B165" s="224"/>
      <c r="C165" s="225"/>
      <c r="D165" s="226" t="s">
        <v>145</v>
      </c>
      <c r="E165" s="227" t="s">
        <v>19</v>
      </c>
      <c r="F165" s="228" t="s">
        <v>253</v>
      </c>
      <c r="G165" s="225"/>
      <c r="H165" s="227" t="s">
        <v>19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145</v>
      </c>
      <c r="AU165" s="234" t="s">
        <v>84</v>
      </c>
      <c r="AV165" s="13" t="s">
        <v>81</v>
      </c>
      <c r="AW165" s="13" t="s">
        <v>34</v>
      </c>
      <c r="AX165" s="13" t="s">
        <v>73</v>
      </c>
      <c r="AY165" s="234" t="s">
        <v>134</v>
      </c>
    </row>
    <row r="166" s="14" customFormat="1">
      <c r="A166" s="14"/>
      <c r="B166" s="235"/>
      <c r="C166" s="236"/>
      <c r="D166" s="226" t="s">
        <v>145</v>
      </c>
      <c r="E166" s="237" t="s">
        <v>19</v>
      </c>
      <c r="F166" s="238" t="s">
        <v>894</v>
      </c>
      <c r="G166" s="236"/>
      <c r="H166" s="239">
        <v>2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145</v>
      </c>
      <c r="AU166" s="245" t="s">
        <v>84</v>
      </c>
      <c r="AV166" s="14" t="s">
        <v>84</v>
      </c>
      <c r="AW166" s="14" t="s">
        <v>34</v>
      </c>
      <c r="AX166" s="14" t="s">
        <v>73</v>
      </c>
      <c r="AY166" s="245" t="s">
        <v>134</v>
      </c>
    </row>
    <row r="167" s="14" customFormat="1">
      <c r="A167" s="14"/>
      <c r="B167" s="235"/>
      <c r="C167" s="236"/>
      <c r="D167" s="226" t="s">
        <v>145</v>
      </c>
      <c r="E167" s="237" t="s">
        <v>19</v>
      </c>
      <c r="F167" s="238" t="s">
        <v>895</v>
      </c>
      <c r="G167" s="236"/>
      <c r="H167" s="239">
        <v>5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145</v>
      </c>
      <c r="AU167" s="245" t="s">
        <v>84</v>
      </c>
      <c r="AV167" s="14" t="s">
        <v>84</v>
      </c>
      <c r="AW167" s="14" t="s">
        <v>34</v>
      </c>
      <c r="AX167" s="14" t="s">
        <v>73</v>
      </c>
      <c r="AY167" s="245" t="s">
        <v>134</v>
      </c>
    </row>
    <row r="168" s="14" customFormat="1">
      <c r="A168" s="14"/>
      <c r="B168" s="235"/>
      <c r="C168" s="236"/>
      <c r="D168" s="226" t="s">
        <v>145</v>
      </c>
      <c r="E168" s="237" t="s">
        <v>19</v>
      </c>
      <c r="F168" s="238" t="s">
        <v>896</v>
      </c>
      <c r="G168" s="236"/>
      <c r="H168" s="239">
        <v>65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145</v>
      </c>
      <c r="AU168" s="245" t="s">
        <v>84</v>
      </c>
      <c r="AV168" s="14" t="s">
        <v>84</v>
      </c>
      <c r="AW168" s="14" t="s">
        <v>34</v>
      </c>
      <c r="AX168" s="14" t="s">
        <v>73</v>
      </c>
      <c r="AY168" s="245" t="s">
        <v>134</v>
      </c>
    </row>
    <row r="169" s="15" customFormat="1">
      <c r="A169" s="15"/>
      <c r="B169" s="246"/>
      <c r="C169" s="247"/>
      <c r="D169" s="226" t="s">
        <v>145</v>
      </c>
      <c r="E169" s="248" t="s">
        <v>19</v>
      </c>
      <c r="F169" s="249" t="s">
        <v>153</v>
      </c>
      <c r="G169" s="247"/>
      <c r="H169" s="250">
        <v>72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6" t="s">
        <v>145</v>
      </c>
      <c r="AU169" s="256" t="s">
        <v>84</v>
      </c>
      <c r="AV169" s="15" t="s">
        <v>141</v>
      </c>
      <c r="AW169" s="15" t="s">
        <v>34</v>
      </c>
      <c r="AX169" s="15" t="s">
        <v>81</v>
      </c>
      <c r="AY169" s="256" t="s">
        <v>134</v>
      </c>
    </row>
    <row r="170" s="2" customFormat="1" ht="24.15" customHeight="1">
      <c r="A170" s="40"/>
      <c r="B170" s="41"/>
      <c r="C170" s="206" t="s">
        <v>269</v>
      </c>
      <c r="D170" s="206" t="s">
        <v>136</v>
      </c>
      <c r="E170" s="207" t="s">
        <v>897</v>
      </c>
      <c r="F170" s="208" t="s">
        <v>898</v>
      </c>
      <c r="G170" s="209" t="s">
        <v>177</v>
      </c>
      <c r="H170" s="210">
        <v>346</v>
      </c>
      <c r="I170" s="211"/>
      <c r="J170" s="212">
        <f>ROUND(I170*H170,2)</f>
        <v>0</v>
      </c>
      <c r="K170" s="208" t="s">
        <v>140</v>
      </c>
      <c r="L170" s="46"/>
      <c r="M170" s="213" t="s">
        <v>19</v>
      </c>
      <c r="N170" s="214" t="s">
        <v>44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141</v>
      </c>
      <c r="AT170" s="217" t="s">
        <v>136</v>
      </c>
      <c r="AU170" s="217" t="s">
        <v>84</v>
      </c>
      <c r="AY170" s="19" t="s">
        <v>134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81</v>
      </c>
      <c r="BK170" s="218">
        <f>ROUND(I170*H170,2)</f>
        <v>0</v>
      </c>
      <c r="BL170" s="19" t="s">
        <v>141</v>
      </c>
      <c r="BM170" s="217" t="s">
        <v>899</v>
      </c>
    </row>
    <row r="171" s="2" customFormat="1">
      <c r="A171" s="40"/>
      <c r="B171" s="41"/>
      <c r="C171" s="42"/>
      <c r="D171" s="219" t="s">
        <v>143</v>
      </c>
      <c r="E171" s="42"/>
      <c r="F171" s="220" t="s">
        <v>900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143</v>
      </c>
      <c r="AU171" s="19" t="s">
        <v>84</v>
      </c>
    </row>
    <row r="172" s="13" customFormat="1">
      <c r="A172" s="13"/>
      <c r="B172" s="224"/>
      <c r="C172" s="225"/>
      <c r="D172" s="226" t="s">
        <v>145</v>
      </c>
      <c r="E172" s="227" t="s">
        <v>19</v>
      </c>
      <c r="F172" s="228" t="s">
        <v>901</v>
      </c>
      <c r="G172" s="225"/>
      <c r="H172" s="227" t="s">
        <v>19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145</v>
      </c>
      <c r="AU172" s="234" t="s">
        <v>84</v>
      </c>
      <c r="AV172" s="13" t="s">
        <v>81</v>
      </c>
      <c r="AW172" s="13" t="s">
        <v>34</v>
      </c>
      <c r="AX172" s="13" t="s">
        <v>73</v>
      </c>
      <c r="AY172" s="234" t="s">
        <v>134</v>
      </c>
    </row>
    <row r="173" s="14" customFormat="1">
      <c r="A173" s="14"/>
      <c r="B173" s="235"/>
      <c r="C173" s="236"/>
      <c r="D173" s="226" t="s">
        <v>145</v>
      </c>
      <c r="E173" s="237" t="s">
        <v>19</v>
      </c>
      <c r="F173" s="238" t="s">
        <v>902</v>
      </c>
      <c r="G173" s="236"/>
      <c r="H173" s="239">
        <v>346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145</v>
      </c>
      <c r="AU173" s="245" t="s">
        <v>84</v>
      </c>
      <c r="AV173" s="14" t="s">
        <v>84</v>
      </c>
      <c r="AW173" s="14" t="s">
        <v>34</v>
      </c>
      <c r="AX173" s="14" t="s">
        <v>81</v>
      </c>
      <c r="AY173" s="245" t="s">
        <v>134</v>
      </c>
    </row>
    <row r="174" s="2" customFormat="1" ht="24.15" customHeight="1">
      <c r="A174" s="40"/>
      <c r="B174" s="41"/>
      <c r="C174" s="206" t="s">
        <v>276</v>
      </c>
      <c r="D174" s="206" t="s">
        <v>136</v>
      </c>
      <c r="E174" s="207" t="s">
        <v>903</v>
      </c>
      <c r="F174" s="208" t="s">
        <v>904</v>
      </c>
      <c r="G174" s="209" t="s">
        <v>177</v>
      </c>
      <c r="H174" s="210">
        <v>128</v>
      </c>
      <c r="I174" s="211"/>
      <c r="J174" s="212">
        <f>ROUND(I174*H174,2)</f>
        <v>0</v>
      </c>
      <c r="K174" s="208" t="s">
        <v>140</v>
      </c>
      <c r="L174" s="46"/>
      <c r="M174" s="213" t="s">
        <v>19</v>
      </c>
      <c r="N174" s="214" t="s">
        <v>44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141</v>
      </c>
      <c r="AT174" s="217" t="s">
        <v>136</v>
      </c>
      <c r="AU174" s="217" t="s">
        <v>84</v>
      </c>
      <c r="AY174" s="19" t="s">
        <v>134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81</v>
      </c>
      <c r="BK174" s="218">
        <f>ROUND(I174*H174,2)</f>
        <v>0</v>
      </c>
      <c r="BL174" s="19" t="s">
        <v>141</v>
      </c>
      <c r="BM174" s="217" t="s">
        <v>905</v>
      </c>
    </row>
    <row r="175" s="2" customFormat="1">
      <c r="A175" s="40"/>
      <c r="B175" s="41"/>
      <c r="C175" s="42"/>
      <c r="D175" s="219" t="s">
        <v>143</v>
      </c>
      <c r="E175" s="42"/>
      <c r="F175" s="220" t="s">
        <v>906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143</v>
      </c>
      <c r="AU175" s="19" t="s">
        <v>84</v>
      </c>
    </row>
    <row r="176" s="13" customFormat="1">
      <c r="A176" s="13"/>
      <c r="B176" s="224"/>
      <c r="C176" s="225"/>
      <c r="D176" s="226" t="s">
        <v>145</v>
      </c>
      <c r="E176" s="227" t="s">
        <v>19</v>
      </c>
      <c r="F176" s="228" t="s">
        <v>253</v>
      </c>
      <c r="G176" s="225"/>
      <c r="H176" s="227" t="s">
        <v>19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145</v>
      </c>
      <c r="AU176" s="234" t="s">
        <v>84</v>
      </c>
      <c r="AV176" s="13" t="s">
        <v>81</v>
      </c>
      <c r="AW176" s="13" t="s">
        <v>34</v>
      </c>
      <c r="AX176" s="13" t="s">
        <v>73</v>
      </c>
      <c r="AY176" s="234" t="s">
        <v>134</v>
      </c>
    </row>
    <row r="177" s="14" customFormat="1">
      <c r="A177" s="14"/>
      <c r="B177" s="235"/>
      <c r="C177" s="236"/>
      <c r="D177" s="226" t="s">
        <v>145</v>
      </c>
      <c r="E177" s="237" t="s">
        <v>19</v>
      </c>
      <c r="F177" s="238" t="s">
        <v>907</v>
      </c>
      <c r="G177" s="236"/>
      <c r="H177" s="239">
        <v>128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145</v>
      </c>
      <c r="AU177" s="245" t="s">
        <v>84</v>
      </c>
      <c r="AV177" s="14" t="s">
        <v>84</v>
      </c>
      <c r="AW177" s="14" t="s">
        <v>34</v>
      </c>
      <c r="AX177" s="14" t="s">
        <v>81</v>
      </c>
      <c r="AY177" s="245" t="s">
        <v>134</v>
      </c>
    </row>
    <row r="178" s="2" customFormat="1" ht="21.75" customHeight="1">
      <c r="A178" s="40"/>
      <c r="B178" s="41"/>
      <c r="C178" s="206" t="s">
        <v>285</v>
      </c>
      <c r="D178" s="206" t="s">
        <v>136</v>
      </c>
      <c r="E178" s="207" t="s">
        <v>908</v>
      </c>
      <c r="F178" s="208" t="s">
        <v>909</v>
      </c>
      <c r="G178" s="209" t="s">
        <v>139</v>
      </c>
      <c r="H178" s="210">
        <v>1040</v>
      </c>
      <c r="I178" s="211"/>
      <c r="J178" s="212">
        <f>ROUND(I178*H178,2)</f>
        <v>0</v>
      </c>
      <c r="K178" s="208" t="s">
        <v>140</v>
      </c>
      <c r="L178" s="46"/>
      <c r="M178" s="213" t="s">
        <v>19</v>
      </c>
      <c r="N178" s="214" t="s">
        <v>44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141</v>
      </c>
      <c r="AT178" s="217" t="s">
        <v>136</v>
      </c>
      <c r="AU178" s="217" t="s">
        <v>84</v>
      </c>
      <c r="AY178" s="19" t="s">
        <v>134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81</v>
      </c>
      <c r="BK178" s="218">
        <f>ROUND(I178*H178,2)</f>
        <v>0</v>
      </c>
      <c r="BL178" s="19" t="s">
        <v>141</v>
      </c>
      <c r="BM178" s="217" t="s">
        <v>910</v>
      </c>
    </row>
    <row r="179" s="2" customFormat="1">
      <c r="A179" s="40"/>
      <c r="B179" s="41"/>
      <c r="C179" s="42"/>
      <c r="D179" s="219" t="s">
        <v>143</v>
      </c>
      <c r="E179" s="42"/>
      <c r="F179" s="220" t="s">
        <v>911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143</v>
      </c>
      <c r="AU179" s="19" t="s">
        <v>84</v>
      </c>
    </row>
    <row r="180" s="13" customFormat="1">
      <c r="A180" s="13"/>
      <c r="B180" s="224"/>
      <c r="C180" s="225"/>
      <c r="D180" s="226" t="s">
        <v>145</v>
      </c>
      <c r="E180" s="227" t="s">
        <v>19</v>
      </c>
      <c r="F180" s="228" t="s">
        <v>912</v>
      </c>
      <c r="G180" s="225"/>
      <c r="H180" s="227" t="s">
        <v>19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145</v>
      </c>
      <c r="AU180" s="234" t="s">
        <v>84</v>
      </c>
      <c r="AV180" s="13" t="s">
        <v>81</v>
      </c>
      <c r="AW180" s="13" t="s">
        <v>34</v>
      </c>
      <c r="AX180" s="13" t="s">
        <v>73</v>
      </c>
      <c r="AY180" s="234" t="s">
        <v>134</v>
      </c>
    </row>
    <row r="181" s="14" customFormat="1">
      <c r="A181" s="14"/>
      <c r="B181" s="235"/>
      <c r="C181" s="236"/>
      <c r="D181" s="226" t="s">
        <v>145</v>
      </c>
      <c r="E181" s="237" t="s">
        <v>19</v>
      </c>
      <c r="F181" s="238" t="s">
        <v>913</v>
      </c>
      <c r="G181" s="236"/>
      <c r="H181" s="239">
        <v>1040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5" t="s">
        <v>145</v>
      </c>
      <c r="AU181" s="245" t="s">
        <v>84</v>
      </c>
      <c r="AV181" s="14" t="s">
        <v>84</v>
      </c>
      <c r="AW181" s="14" t="s">
        <v>34</v>
      </c>
      <c r="AX181" s="14" t="s">
        <v>81</v>
      </c>
      <c r="AY181" s="245" t="s">
        <v>134</v>
      </c>
    </row>
    <row r="182" s="2" customFormat="1" ht="24.15" customHeight="1">
      <c r="A182" s="40"/>
      <c r="B182" s="41"/>
      <c r="C182" s="206" t="s">
        <v>291</v>
      </c>
      <c r="D182" s="206" t="s">
        <v>136</v>
      </c>
      <c r="E182" s="207" t="s">
        <v>914</v>
      </c>
      <c r="F182" s="208" t="s">
        <v>915</v>
      </c>
      <c r="G182" s="209" t="s">
        <v>177</v>
      </c>
      <c r="H182" s="210">
        <v>128</v>
      </c>
      <c r="I182" s="211"/>
      <c r="J182" s="212">
        <f>ROUND(I182*H182,2)</f>
        <v>0</v>
      </c>
      <c r="K182" s="208" t="s">
        <v>140</v>
      </c>
      <c r="L182" s="46"/>
      <c r="M182" s="213" t="s">
        <v>19</v>
      </c>
      <c r="N182" s="214" t="s">
        <v>44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141</v>
      </c>
      <c r="AT182" s="217" t="s">
        <v>136</v>
      </c>
      <c r="AU182" s="217" t="s">
        <v>84</v>
      </c>
      <c r="AY182" s="19" t="s">
        <v>134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81</v>
      </c>
      <c r="BK182" s="218">
        <f>ROUND(I182*H182,2)</f>
        <v>0</v>
      </c>
      <c r="BL182" s="19" t="s">
        <v>141</v>
      </c>
      <c r="BM182" s="217" t="s">
        <v>916</v>
      </c>
    </row>
    <row r="183" s="2" customFormat="1">
      <c r="A183" s="40"/>
      <c r="B183" s="41"/>
      <c r="C183" s="42"/>
      <c r="D183" s="219" t="s">
        <v>143</v>
      </c>
      <c r="E183" s="42"/>
      <c r="F183" s="220" t="s">
        <v>917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143</v>
      </c>
      <c r="AU183" s="19" t="s">
        <v>84</v>
      </c>
    </row>
    <row r="184" s="13" customFormat="1">
      <c r="A184" s="13"/>
      <c r="B184" s="224"/>
      <c r="C184" s="225"/>
      <c r="D184" s="226" t="s">
        <v>145</v>
      </c>
      <c r="E184" s="227" t="s">
        <v>19</v>
      </c>
      <c r="F184" s="228" t="s">
        <v>918</v>
      </c>
      <c r="G184" s="225"/>
      <c r="H184" s="227" t="s">
        <v>19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145</v>
      </c>
      <c r="AU184" s="234" t="s">
        <v>84</v>
      </c>
      <c r="AV184" s="13" t="s">
        <v>81</v>
      </c>
      <c r="AW184" s="13" t="s">
        <v>34</v>
      </c>
      <c r="AX184" s="13" t="s">
        <v>73</v>
      </c>
      <c r="AY184" s="234" t="s">
        <v>134</v>
      </c>
    </row>
    <row r="185" s="14" customFormat="1">
      <c r="A185" s="14"/>
      <c r="B185" s="235"/>
      <c r="C185" s="236"/>
      <c r="D185" s="226" t="s">
        <v>145</v>
      </c>
      <c r="E185" s="237" t="s">
        <v>19</v>
      </c>
      <c r="F185" s="238" t="s">
        <v>919</v>
      </c>
      <c r="G185" s="236"/>
      <c r="H185" s="239">
        <v>128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145</v>
      </c>
      <c r="AU185" s="245" t="s">
        <v>84</v>
      </c>
      <c r="AV185" s="14" t="s">
        <v>84</v>
      </c>
      <c r="AW185" s="14" t="s">
        <v>34</v>
      </c>
      <c r="AX185" s="14" t="s">
        <v>81</v>
      </c>
      <c r="AY185" s="245" t="s">
        <v>134</v>
      </c>
    </row>
    <row r="186" s="2" customFormat="1" ht="16.5" customHeight="1">
      <c r="A186" s="40"/>
      <c r="B186" s="41"/>
      <c r="C186" s="206" t="s">
        <v>7</v>
      </c>
      <c r="D186" s="206" t="s">
        <v>136</v>
      </c>
      <c r="E186" s="207" t="s">
        <v>270</v>
      </c>
      <c r="F186" s="208" t="s">
        <v>271</v>
      </c>
      <c r="G186" s="209" t="s">
        <v>177</v>
      </c>
      <c r="H186" s="210">
        <v>65</v>
      </c>
      <c r="I186" s="211"/>
      <c r="J186" s="212">
        <f>ROUND(I186*H186,2)</f>
        <v>0</v>
      </c>
      <c r="K186" s="208" t="s">
        <v>140</v>
      </c>
      <c r="L186" s="46"/>
      <c r="M186" s="213" t="s">
        <v>19</v>
      </c>
      <c r="N186" s="214" t="s">
        <v>44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141</v>
      </c>
      <c r="AT186" s="217" t="s">
        <v>136</v>
      </c>
      <c r="AU186" s="217" t="s">
        <v>84</v>
      </c>
      <c r="AY186" s="19" t="s">
        <v>134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81</v>
      </c>
      <c r="BK186" s="218">
        <f>ROUND(I186*H186,2)</f>
        <v>0</v>
      </c>
      <c r="BL186" s="19" t="s">
        <v>141</v>
      </c>
      <c r="BM186" s="217" t="s">
        <v>272</v>
      </c>
    </row>
    <row r="187" s="2" customFormat="1">
      <c r="A187" s="40"/>
      <c r="B187" s="41"/>
      <c r="C187" s="42"/>
      <c r="D187" s="219" t="s">
        <v>143</v>
      </c>
      <c r="E187" s="42"/>
      <c r="F187" s="220" t="s">
        <v>273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143</v>
      </c>
      <c r="AU187" s="19" t="s">
        <v>84</v>
      </c>
    </row>
    <row r="188" s="14" customFormat="1">
      <c r="A188" s="14"/>
      <c r="B188" s="235"/>
      <c r="C188" s="236"/>
      <c r="D188" s="226" t="s">
        <v>145</v>
      </c>
      <c r="E188" s="237" t="s">
        <v>19</v>
      </c>
      <c r="F188" s="238" t="s">
        <v>920</v>
      </c>
      <c r="G188" s="236"/>
      <c r="H188" s="239">
        <v>65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145</v>
      </c>
      <c r="AU188" s="245" t="s">
        <v>84</v>
      </c>
      <c r="AV188" s="14" t="s">
        <v>84</v>
      </c>
      <c r="AW188" s="14" t="s">
        <v>34</v>
      </c>
      <c r="AX188" s="14" t="s">
        <v>81</v>
      </c>
      <c r="AY188" s="245" t="s">
        <v>134</v>
      </c>
    </row>
    <row r="189" s="13" customFormat="1">
      <c r="A189" s="13"/>
      <c r="B189" s="224"/>
      <c r="C189" s="225"/>
      <c r="D189" s="226" t="s">
        <v>145</v>
      </c>
      <c r="E189" s="227" t="s">
        <v>19</v>
      </c>
      <c r="F189" s="228" t="s">
        <v>921</v>
      </c>
      <c r="G189" s="225"/>
      <c r="H189" s="227" t="s">
        <v>19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145</v>
      </c>
      <c r="AU189" s="234" t="s">
        <v>84</v>
      </c>
      <c r="AV189" s="13" t="s">
        <v>81</v>
      </c>
      <c r="AW189" s="13" t="s">
        <v>34</v>
      </c>
      <c r="AX189" s="13" t="s">
        <v>73</v>
      </c>
      <c r="AY189" s="234" t="s">
        <v>134</v>
      </c>
    </row>
    <row r="190" s="2" customFormat="1" ht="24.15" customHeight="1">
      <c r="A190" s="40"/>
      <c r="B190" s="41"/>
      <c r="C190" s="206" t="s">
        <v>311</v>
      </c>
      <c r="D190" s="206" t="s">
        <v>136</v>
      </c>
      <c r="E190" s="207" t="s">
        <v>277</v>
      </c>
      <c r="F190" s="208" t="s">
        <v>278</v>
      </c>
      <c r="G190" s="209" t="s">
        <v>177</v>
      </c>
      <c r="H190" s="210">
        <v>82</v>
      </c>
      <c r="I190" s="211"/>
      <c r="J190" s="212">
        <f>ROUND(I190*H190,2)</f>
        <v>0</v>
      </c>
      <c r="K190" s="208" t="s">
        <v>19</v>
      </c>
      <c r="L190" s="46"/>
      <c r="M190" s="213" t="s">
        <v>19</v>
      </c>
      <c r="N190" s="214" t="s">
        <v>44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141</v>
      </c>
      <c r="AT190" s="217" t="s">
        <v>136</v>
      </c>
      <c r="AU190" s="217" t="s">
        <v>84</v>
      </c>
      <c r="AY190" s="19" t="s">
        <v>134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81</v>
      </c>
      <c r="BK190" s="218">
        <f>ROUND(I190*H190,2)</f>
        <v>0</v>
      </c>
      <c r="BL190" s="19" t="s">
        <v>141</v>
      </c>
      <c r="BM190" s="217" t="s">
        <v>922</v>
      </c>
    </row>
    <row r="191" s="13" customFormat="1">
      <c r="A191" s="13"/>
      <c r="B191" s="224"/>
      <c r="C191" s="225"/>
      <c r="D191" s="226" t="s">
        <v>145</v>
      </c>
      <c r="E191" s="227" t="s">
        <v>19</v>
      </c>
      <c r="F191" s="228" t="s">
        <v>280</v>
      </c>
      <c r="G191" s="225"/>
      <c r="H191" s="227" t="s">
        <v>19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145</v>
      </c>
      <c r="AU191" s="234" t="s">
        <v>84</v>
      </c>
      <c r="AV191" s="13" t="s">
        <v>81</v>
      </c>
      <c r="AW191" s="13" t="s">
        <v>34</v>
      </c>
      <c r="AX191" s="13" t="s">
        <v>73</v>
      </c>
      <c r="AY191" s="234" t="s">
        <v>134</v>
      </c>
    </row>
    <row r="192" s="14" customFormat="1">
      <c r="A192" s="14"/>
      <c r="B192" s="235"/>
      <c r="C192" s="236"/>
      <c r="D192" s="226" t="s">
        <v>145</v>
      </c>
      <c r="E192" s="237" t="s">
        <v>19</v>
      </c>
      <c r="F192" s="238" t="s">
        <v>923</v>
      </c>
      <c r="G192" s="236"/>
      <c r="H192" s="239">
        <v>282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145</v>
      </c>
      <c r="AU192" s="245" t="s">
        <v>84</v>
      </c>
      <c r="AV192" s="14" t="s">
        <v>84</v>
      </c>
      <c r="AW192" s="14" t="s">
        <v>34</v>
      </c>
      <c r="AX192" s="14" t="s">
        <v>73</v>
      </c>
      <c r="AY192" s="245" t="s">
        <v>134</v>
      </c>
    </row>
    <row r="193" s="14" customFormat="1">
      <c r="A193" s="14"/>
      <c r="B193" s="235"/>
      <c r="C193" s="236"/>
      <c r="D193" s="226" t="s">
        <v>145</v>
      </c>
      <c r="E193" s="237" t="s">
        <v>19</v>
      </c>
      <c r="F193" s="238" t="s">
        <v>924</v>
      </c>
      <c r="G193" s="236"/>
      <c r="H193" s="239">
        <v>-2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145</v>
      </c>
      <c r="AU193" s="245" t="s">
        <v>84</v>
      </c>
      <c r="AV193" s="14" t="s">
        <v>84</v>
      </c>
      <c r="AW193" s="14" t="s">
        <v>34</v>
      </c>
      <c r="AX193" s="14" t="s">
        <v>73</v>
      </c>
      <c r="AY193" s="245" t="s">
        <v>134</v>
      </c>
    </row>
    <row r="194" s="14" customFormat="1">
      <c r="A194" s="14"/>
      <c r="B194" s="235"/>
      <c r="C194" s="236"/>
      <c r="D194" s="226" t="s">
        <v>145</v>
      </c>
      <c r="E194" s="237" t="s">
        <v>19</v>
      </c>
      <c r="F194" s="238" t="s">
        <v>925</v>
      </c>
      <c r="G194" s="236"/>
      <c r="H194" s="239">
        <v>-5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145</v>
      </c>
      <c r="AU194" s="245" t="s">
        <v>84</v>
      </c>
      <c r="AV194" s="14" t="s">
        <v>84</v>
      </c>
      <c r="AW194" s="14" t="s">
        <v>34</v>
      </c>
      <c r="AX194" s="14" t="s">
        <v>73</v>
      </c>
      <c r="AY194" s="245" t="s">
        <v>134</v>
      </c>
    </row>
    <row r="195" s="14" customFormat="1">
      <c r="A195" s="14"/>
      <c r="B195" s="235"/>
      <c r="C195" s="236"/>
      <c r="D195" s="226" t="s">
        <v>145</v>
      </c>
      <c r="E195" s="237" t="s">
        <v>19</v>
      </c>
      <c r="F195" s="238" t="s">
        <v>926</v>
      </c>
      <c r="G195" s="236"/>
      <c r="H195" s="239">
        <v>-128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145</v>
      </c>
      <c r="AU195" s="245" t="s">
        <v>84</v>
      </c>
      <c r="AV195" s="14" t="s">
        <v>84</v>
      </c>
      <c r="AW195" s="14" t="s">
        <v>34</v>
      </c>
      <c r="AX195" s="14" t="s">
        <v>73</v>
      </c>
      <c r="AY195" s="245" t="s">
        <v>134</v>
      </c>
    </row>
    <row r="196" s="14" customFormat="1">
      <c r="A196" s="14"/>
      <c r="B196" s="235"/>
      <c r="C196" s="236"/>
      <c r="D196" s="226" t="s">
        <v>145</v>
      </c>
      <c r="E196" s="237" t="s">
        <v>19</v>
      </c>
      <c r="F196" s="238" t="s">
        <v>927</v>
      </c>
      <c r="G196" s="236"/>
      <c r="H196" s="239">
        <v>-65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145</v>
      </c>
      <c r="AU196" s="245" t="s">
        <v>84</v>
      </c>
      <c r="AV196" s="14" t="s">
        <v>84</v>
      </c>
      <c r="AW196" s="14" t="s">
        <v>34</v>
      </c>
      <c r="AX196" s="14" t="s">
        <v>73</v>
      </c>
      <c r="AY196" s="245" t="s">
        <v>134</v>
      </c>
    </row>
    <row r="197" s="15" customFormat="1">
      <c r="A197" s="15"/>
      <c r="B197" s="246"/>
      <c r="C197" s="247"/>
      <c r="D197" s="226" t="s">
        <v>145</v>
      </c>
      <c r="E197" s="248" t="s">
        <v>19</v>
      </c>
      <c r="F197" s="249" t="s">
        <v>153</v>
      </c>
      <c r="G197" s="247"/>
      <c r="H197" s="250">
        <v>82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6" t="s">
        <v>145</v>
      </c>
      <c r="AU197" s="256" t="s">
        <v>84</v>
      </c>
      <c r="AV197" s="15" t="s">
        <v>141</v>
      </c>
      <c r="AW197" s="15" t="s">
        <v>34</v>
      </c>
      <c r="AX197" s="15" t="s">
        <v>81</v>
      </c>
      <c r="AY197" s="256" t="s">
        <v>134</v>
      </c>
    </row>
    <row r="198" s="2" customFormat="1" ht="24.15" customHeight="1">
      <c r="A198" s="40"/>
      <c r="B198" s="41"/>
      <c r="C198" s="206" t="s">
        <v>316</v>
      </c>
      <c r="D198" s="206" t="s">
        <v>136</v>
      </c>
      <c r="E198" s="207" t="s">
        <v>286</v>
      </c>
      <c r="F198" s="208" t="s">
        <v>287</v>
      </c>
      <c r="G198" s="209" t="s">
        <v>177</v>
      </c>
      <c r="H198" s="210">
        <v>1138</v>
      </c>
      <c r="I198" s="211"/>
      <c r="J198" s="212">
        <f>ROUND(I198*H198,2)</f>
        <v>0</v>
      </c>
      <c r="K198" s="208" t="s">
        <v>140</v>
      </c>
      <c r="L198" s="46"/>
      <c r="M198" s="213" t="s">
        <v>19</v>
      </c>
      <c r="N198" s="214" t="s">
        <v>44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141</v>
      </c>
      <c r="AT198" s="217" t="s">
        <v>136</v>
      </c>
      <c r="AU198" s="217" t="s">
        <v>84</v>
      </c>
      <c r="AY198" s="19" t="s">
        <v>134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81</v>
      </c>
      <c r="BK198" s="218">
        <f>ROUND(I198*H198,2)</f>
        <v>0</v>
      </c>
      <c r="BL198" s="19" t="s">
        <v>141</v>
      </c>
      <c r="BM198" s="217" t="s">
        <v>288</v>
      </c>
    </row>
    <row r="199" s="2" customFormat="1">
      <c r="A199" s="40"/>
      <c r="B199" s="41"/>
      <c r="C199" s="42"/>
      <c r="D199" s="219" t="s">
        <v>143</v>
      </c>
      <c r="E199" s="42"/>
      <c r="F199" s="220" t="s">
        <v>289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143</v>
      </c>
      <c r="AU199" s="19" t="s">
        <v>84</v>
      </c>
    </row>
    <row r="200" s="14" customFormat="1">
      <c r="A200" s="14"/>
      <c r="B200" s="235"/>
      <c r="C200" s="236"/>
      <c r="D200" s="226" t="s">
        <v>145</v>
      </c>
      <c r="E200" s="237" t="s">
        <v>19</v>
      </c>
      <c r="F200" s="238" t="s">
        <v>928</v>
      </c>
      <c r="G200" s="236"/>
      <c r="H200" s="239">
        <v>200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145</v>
      </c>
      <c r="AU200" s="245" t="s">
        <v>84</v>
      </c>
      <c r="AV200" s="14" t="s">
        <v>84</v>
      </c>
      <c r="AW200" s="14" t="s">
        <v>34</v>
      </c>
      <c r="AX200" s="14" t="s">
        <v>73</v>
      </c>
      <c r="AY200" s="245" t="s">
        <v>134</v>
      </c>
    </row>
    <row r="201" s="14" customFormat="1">
      <c r="A201" s="14"/>
      <c r="B201" s="235"/>
      <c r="C201" s="236"/>
      <c r="D201" s="226" t="s">
        <v>145</v>
      </c>
      <c r="E201" s="237" t="s">
        <v>19</v>
      </c>
      <c r="F201" s="238" t="s">
        <v>929</v>
      </c>
      <c r="G201" s="236"/>
      <c r="H201" s="239">
        <v>346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145</v>
      </c>
      <c r="AU201" s="245" t="s">
        <v>84</v>
      </c>
      <c r="AV201" s="14" t="s">
        <v>84</v>
      </c>
      <c r="AW201" s="14" t="s">
        <v>34</v>
      </c>
      <c r="AX201" s="14" t="s">
        <v>73</v>
      </c>
      <c r="AY201" s="245" t="s">
        <v>134</v>
      </c>
    </row>
    <row r="202" s="14" customFormat="1">
      <c r="A202" s="14"/>
      <c r="B202" s="235"/>
      <c r="C202" s="236"/>
      <c r="D202" s="226" t="s">
        <v>145</v>
      </c>
      <c r="E202" s="237" t="s">
        <v>19</v>
      </c>
      <c r="F202" s="238" t="s">
        <v>930</v>
      </c>
      <c r="G202" s="236"/>
      <c r="H202" s="239">
        <v>592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5" t="s">
        <v>145</v>
      </c>
      <c r="AU202" s="245" t="s">
        <v>84</v>
      </c>
      <c r="AV202" s="14" t="s">
        <v>84</v>
      </c>
      <c r="AW202" s="14" t="s">
        <v>34</v>
      </c>
      <c r="AX202" s="14" t="s">
        <v>73</v>
      </c>
      <c r="AY202" s="245" t="s">
        <v>134</v>
      </c>
    </row>
    <row r="203" s="15" customFormat="1">
      <c r="A203" s="15"/>
      <c r="B203" s="246"/>
      <c r="C203" s="247"/>
      <c r="D203" s="226" t="s">
        <v>145</v>
      </c>
      <c r="E203" s="248" t="s">
        <v>19</v>
      </c>
      <c r="F203" s="249" t="s">
        <v>153</v>
      </c>
      <c r="G203" s="247"/>
      <c r="H203" s="250">
        <v>1138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6" t="s">
        <v>145</v>
      </c>
      <c r="AU203" s="256" t="s">
        <v>84</v>
      </c>
      <c r="AV203" s="15" t="s">
        <v>141</v>
      </c>
      <c r="AW203" s="15" t="s">
        <v>34</v>
      </c>
      <c r="AX203" s="15" t="s">
        <v>81</v>
      </c>
      <c r="AY203" s="256" t="s">
        <v>134</v>
      </c>
    </row>
    <row r="204" s="2" customFormat="1" ht="24.15" customHeight="1">
      <c r="A204" s="40"/>
      <c r="B204" s="41"/>
      <c r="C204" s="206" t="s">
        <v>325</v>
      </c>
      <c r="D204" s="206" t="s">
        <v>136</v>
      </c>
      <c r="E204" s="207" t="s">
        <v>292</v>
      </c>
      <c r="F204" s="208" t="s">
        <v>293</v>
      </c>
      <c r="G204" s="209" t="s">
        <v>177</v>
      </c>
      <c r="H204" s="210">
        <v>7</v>
      </c>
      <c r="I204" s="211"/>
      <c r="J204" s="212">
        <f>ROUND(I204*H204,2)</f>
        <v>0</v>
      </c>
      <c r="K204" s="208" t="s">
        <v>140</v>
      </c>
      <c r="L204" s="46"/>
      <c r="M204" s="213" t="s">
        <v>19</v>
      </c>
      <c r="N204" s="214" t="s">
        <v>44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141</v>
      </c>
      <c r="AT204" s="217" t="s">
        <v>136</v>
      </c>
      <c r="AU204" s="217" t="s">
        <v>84</v>
      </c>
      <c r="AY204" s="19" t="s">
        <v>134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81</v>
      </c>
      <c r="BK204" s="218">
        <f>ROUND(I204*H204,2)</f>
        <v>0</v>
      </c>
      <c r="BL204" s="19" t="s">
        <v>141</v>
      </c>
      <c r="BM204" s="217" t="s">
        <v>294</v>
      </c>
    </row>
    <row r="205" s="2" customFormat="1">
      <c r="A205" s="40"/>
      <c r="B205" s="41"/>
      <c r="C205" s="42"/>
      <c r="D205" s="219" t="s">
        <v>143</v>
      </c>
      <c r="E205" s="42"/>
      <c r="F205" s="220" t="s">
        <v>295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143</v>
      </c>
      <c r="AU205" s="19" t="s">
        <v>84</v>
      </c>
    </row>
    <row r="206" s="13" customFormat="1">
      <c r="A206" s="13"/>
      <c r="B206" s="224"/>
      <c r="C206" s="225"/>
      <c r="D206" s="226" t="s">
        <v>145</v>
      </c>
      <c r="E206" s="227" t="s">
        <v>19</v>
      </c>
      <c r="F206" s="228" t="s">
        <v>296</v>
      </c>
      <c r="G206" s="225"/>
      <c r="H206" s="227" t="s">
        <v>19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145</v>
      </c>
      <c r="AU206" s="234" t="s">
        <v>84</v>
      </c>
      <c r="AV206" s="13" t="s">
        <v>81</v>
      </c>
      <c r="AW206" s="13" t="s">
        <v>34</v>
      </c>
      <c r="AX206" s="13" t="s">
        <v>73</v>
      </c>
      <c r="AY206" s="234" t="s">
        <v>134</v>
      </c>
    </row>
    <row r="207" s="14" customFormat="1">
      <c r="A207" s="14"/>
      <c r="B207" s="235"/>
      <c r="C207" s="236"/>
      <c r="D207" s="226" t="s">
        <v>145</v>
      </c>
      <c r="E207" s="237" t="s">
        <v>19</v>
      </c>
      <c r="F207" s="238" t="s">
        <v>931</v>
      </c>
      <c r="G207" s="236"/>
      <c r="H207" s="239">
        <v>2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145</v>
      </c>
      <c r="AU207" s="245" t="s">
        <v>84</v>
      </c>
      <c r="AV207" s="14" t="s">
        <v>84</v>
      </c>
      <c r="AW207" s="14" t="s">
        <v>34</v>
      </c>
      <c r="AX207" s="14" t="s">
        <v>73</v>
      </c>
      <c r="AY207" s="245" t="s">
        <v>134</v>
      </c>
    </row>
    <row r="208" s="13" customFormat="1">
      <c r="A208" s="13"/>
      <c r="B208" s="224"/>
      <c r="C208" s="225"/>
      <c r="D208" s="226" t="s">
        <v>145</v>
      </c>
      <c r="E208" s="227" t="s">
        <v>19</v>
      </c>
      <c r="F208" s="228" t="s">
        <v>300</v>
      </c>
      <c r="G208" s="225"/>
      <c r="H208" s="227" t="s">
        <v>19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145</v>
      </c>
      <c r="AU208" s="234" t="s">
        <v>84</v>
      </c>
      <c r="AV208" s="13" t="s">
        <v>81</v>
      </c>
      <c r="AW208" s="13" t="s">
        <v>34</v>
      </c>
      <c r="AX208" s="13" t="s">
        <v>73</v>
      </c>
      <c r="AY208" s="234" t="s">
        <v>134</v>
      </c>
    </row>
    <row r="209" s="14" customFormat="1">
      <c r="A209" s="14"/>
      <c r="B209" s="235"/>
      <c r="C209" s="236"/>
      <c r="D209" s="226" t="s">
        <v>145</v>
      </c>
      <c r="E209" s="237" t="s">
        <v>19</v>
      </c>
      <c r="F209" s="238" t="s">
        <v>932</v>
      </c>
      <c r="G209" s="236"/>
      <c r="H209" s="239">
        <v>5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145</v>
      </c>
      <c r="AU209" s="245" t="s">
        <v>84</v>
      </c>
      <c r="AV209" s="14" t="s">
        <v>84</v>
      </c>
      <c r="AW209" s="14" t="s">
        <v>34</v>
      </c>
      <c r="AX209" s="14" t="s">
        <v>73</v>
      </c>
      <c r="AY209" s="245" t="s">
        <v>134</v>
      </c>
    </row>
    <row r="210" s="15" customFormat="1">
      <c r="A210" s="15"/>
      <c r="B210" s="246"/>
      <c r="C210" s="247"/>
      <c r="D210" s="226" t="s">
        <v>145</v>
      </c>
      <c r="E210" s="248" t="s">
        <v>19</v>
      </c>
      <c r="F210" s="249" t="s">
        <v>153</v>
      </c>
      <c r="G210" s="247"/>
      <c r="H210" s="250">
        <v>7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6" t="s">
        <v>145</v>
      </c>
      <c r="AU210" s="256" t="s">
        <v>84</v>
      </c>
      <c r="AV210" s="15" t="s">
        <v>141</v>
      </c>
      <c r="AW210" s="15" t="s">
        <v>34</v>
      </c>
      <c r="AX210" s="15" t="s">
        <v>81</v>
      </c>
      <c r="AY210" s="256" t="s">
        <v>134</v>
      </c>
    </row>
    <row r="211" s="2" customFormat="1" ht="37.8" customHeight="1">
      <c r="A211" s="40"/>
      <c r="B211" s="41"/>
      <c r="C211" s="206" t="s">
        <v>334</v>
      </c>
      <c r="D211" s="206" t="s">
        <v>136</v>
      </c>
      <c r="E211" s="207" t="s">
        <v>304</v>
      </c>
      <c r="F211" s="208" t="s">
        <v>305</v>
      </c>
      <c r="G211" s="209" t="s">
        <v>177</v>
      </c>
      <c r="H211" s="210">
        <v>10</v>
      </c>
      <c r="I211" s="211"/>
      <c r="J211" s="212">
        <f>ROUND(I211*H211,2)</f>
        <v>0</v>
      </c>
      <c r="K211" s="208" t="s">
        <v>140</v>
      </c>
      <c r="L211" s="46"/>
      <c r="M211" s="213" t="s">
        <v>19</v>
      </c>
      <c r="N211" s="214" t="s">
        <v>44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141</v>
      </c>
      <c r="AT211" s="217" t="s">
        <v>136</v>
      </c>
      <c r="AU211" s="217" t="s">
        <v>84</v>
      </c>
      <c r="AY211" s="19" t="s">
        <v>134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81</v>
      </c>
      <c r="BK211" s="218">
        <f>ROUND(I211*H211,2)</f>
        <v>0</v>
      </c>
      <c r="BL211" s="19" t="s">
        <v>141</v>
      </c>
      <c r="BM211" s="217" t="s">
        <v>306</v>
      </c>
    </row>
    <row r="212" s="2" customFormat="1">
      <c r="A212" s="40"/>
      <c r="B212" s="41"/>
      <c r="C212" s="42"/>
      <c r="D212" s="219" t="s">
        <v>143</v>
      </c>
      <c r="E212" s="42"/>
      <c r="F212" s="220" t="s">
        <v>307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143</v>
      </c>
      <c r="AU212" s="19" t="s">
        <v>84</v>
      </c>
    </row>
    <row r="213" s="13" customFormat="1">
      <c r="A213" s="13"/>
      <c r="B213" s="224"/>
      <c r="C213" s="225"/>
      <c r="D213" s="226" t="s">
        <v>145</v>
      </c>
      <c r="E213" s="227" t="s">
        <v>19</v>
      </c>
      <c r="F213" s="228" t="s">
        <v>300</v>
      </c>
      <c r="G213" s="225"/>
      <c r="H213" s="227" t="s">
        <v>19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145</v>
      </c>
      <c r="AU213" s="234" t="s">
        <v>84</v>
      </c>
      <c r="AV213" s="13" t="s">
        <v>81</v>
      </c>
      <c r="AW213" s="13" t="s">
        <v>34</v>
      </c>
      <c r="AX213" s="13" t="s">
        <v>73</v>
      </c>
      <c r="AY213" s="234" t="s">
        <v>134</v>
      </c>
    </row>
    <row r="214" s="14" customFormat="1">
      <c r="A214" s="14"/>
      <c r="B214" s="235"/>
      <c r="C214" s="236"/>
      <c r="D214" s="226" t="s">
        <v>145</v>
      </c>
      <c r="E214" s="237" t="s">
        <v>19</v>
      </c>
      <c r="F214" s="238" t="s">
        <v>933</v>
      </c>
      <c r="G214" s="236"/>
      <c r="H214" s="239">
        <v>10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145</v>
      </c>
      <c r="AU214" s="245" t="s">
        <v>84</v>
      </c>
      <c r="AV214" s="14" t="s">
        <v>84</v>
      </c>
      <c r="AW214" s="14" t="s">
        <v>34</v>
      </c>
      <c r="AX214" s="14" t="s">
        <v>81</v>
      </c>
      <c r="AY214" s="245" t="s">
        <v>134</v>
      </c>
    </row>
    <row r="215" s="2" customFormat="1" ht="16.5" customHeight="1">
      <c r="A215" s="40"/>
      <c r="B215" s="41"/>
      <c r="C215" s="257" t="s">
        <v>343</v>
      </c>
      <c r="D215" s="257" t="s">
        <v>263</v>
      </c>
      <c r="E215" s="258" t="s">
        <v>312</v>
      </c>
      <c r="F215" s="259" t="s">
        <v>313</v>
      </c>
      <c r="G215" s="260" t="s">
        <v>266</v>
      </c>
      <c r="H215" s="261">
        <v>20</v>
      </c>
      <c r="I215" s="262"/>
      <c r="J215" s="263">
        <f>ROUND(I215*H215,2)</f>
        <v>0</v>
      </c>
      <c r="K215" s="259" t="s">
        <v>140</v>
      </c>
      <c r="L215" s="264"/>
      <c r="M215" s="265" t="s">
        <v>19</v>
      </c>
      <c r="N215" s="266" t="s">
        <v>44</v>
      </c>
      <c r="O215" s="86"/>
      <c r="P215" s="215">
        <f>O215*H215</f>
        <v>0</v>
      </c>
      <c r="Q215" s="215">
        <v>1</v>
      </c>
      <c r="R215" s="215">
        <f>Q215*H215</f>
        <v>20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200</v>
      </c>
      <c r="AT215" s="217" t="s">
        <v>263</v>
      </c>
      <c r="AU215" s="217" t="s">
        <v>84</v>
      </c>
      <c r="AY215" s="19" t="s">
        <v>134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81</v>
      </c>
      <c r="BK215" s="218">
        <f>ROUND(I215*H215,2)</f>
        <v>0</v>
      </c>
      <c r="BL215" s="19" t="s">
        <v>141</v>
      </c>
      <c r="BM215" s="217" t="s">
        <v>314</v>
      </c>
    </row>
    <row r="216" s="14" customFormat="1">
      <c r="A216" s="14"/>
      <c r="B216" s="235"/>
      <c r="C216" s="236"/>
      <c r="D216" s="226" t="s">
        <v>145</v>
      </c>
      <c r="E216" s="236"/>
      <c r="F216" s="238" t="s">
        <v>934</v>
      </c>
      <c r="G216" s="236"/>
      <c r="H216" s="239">
        <v>20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145</v>
      </c>
      <c r="AU216" s="245" t="s">
        <v>84</v>
      </c>
      <c r="AV216" s="14" t="s">
        <v>84</v>
      </c>
      <c r="AW216" s="14" t="s">
        <v>4</v>
      </c>
      <c r="AX216" s="14" t="s">
        <v>81</v>
      </c>
      <c r="AY216" s="245" t="s">
        <v>134</v>
      </c>
    </row>
    <row r="217" s="2" customFormat="1" ht="16.5" customHeight="1">
      <c r="A217" s="40"/>
      <c r="B217" s="41"/>
      <c r="C217" s="206" t="s">
        <v>352</v>
      </c>
      <c r="D217" s="206" t="s">
        <v>136</v>
      </c>
      <c r="E217" s="207" t="s">
        <v>317</v>
      </c>
      <c r="F217" s="208" t="s">
        <v>318</v>
      </c>
      <c r="G217" s="209" t="s">
        <v>139</v>
      </c>
      <c r="H217" s="210">
        <v>4030</v>
      </c>
      <c r="I217" s="211"/>
      <c r="J217" s="212">
        <f>ROUND(I217*H217,2)</f>
        <v>0</v>
      </c>
      <c r="K217" s="208" t="s">
        <v>140</v>
      </c>
      <c r="L217" s="46"/>
      <c r="M217" s="213" t="s">
        <v>19</v>
      </c>
      <c r="N217" s="214" t="s">
        <v>44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141</v>
      </c>
      <c r="AT217" s="217" t="s">
        <v>136</v>
      </c>
      <c r="AU217" s="217" t="s">
        <v>84</v>
      </c>
      <c r="AY217" s="19" t="s">
        <v>134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81</v>
      </c>
      <c r="BK217" s="218">
        <f>ROUND(I217*H217,2)</f>
        <v>0</v>
      </c>
      <c r="BL217" s="19" t="s">
        <v>141</v>
      </c>
      <c r="BM217" s="217" t="s">
        <v>319</v>
      </c>
    </row>
    <row r="218" s="2" customFormat="1">
      <c r="A218" s="40"/>
      <c r="B218" s="41"/>
      <c r="C218" s="42"/>
      <c r="D218" s="219" t="s">
        <v>143</v>
      </c>
      <c r="E218" s="42"/>
      <c r="F218" s="220" t="s">
        <v>320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143</v>
      </c>
      <c r="AU218" s="19" t="s">
        <v>84</v>
      </c>
    </row>
    <row r="219" s="13" customFormat="1">
      <c r="A219" s="13"/>
      <c r="B219" s="224"/>
      <c r="C219" s="225"/>
      <c r="D219" s="226" t="s">
        <v>145</v>
      </c>
      <c r="E219" s="227" t="s">
        <v>19</v>
      </c>
      <c r="F219" s="228" t="s">
        <v>935</v>
      </c>
      <c r="G219" s="225"/>
      <c r="H219" s="227" t="s">
        <v>19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145</v>
      </c>
      <c r="AU219" s="234" t="s">
        <v>84</v>
      </c>
      <c r="AV219" s="13" t="s">
        <v>81</v>
      </c>
      <c r="AW219" s="13" t="s">
        <v>34</v>
      </c>
      <c r="AX219" s="13" t="s">
        <v>73</v>
      </c>
      <c r="AY219" s="234" t="s">
        <v>134</v>
      </c>
    </row>
    <row r="220" s="13" customFormat="1">
      <c r="A220" s="13"/>
      <c r="B220" s="224"/>
      <c r="C220" s="225"/>
      <c r="D220" s="226" t="s">
        <v>145</v>
      </c>
      <c r="E220" s="227" t="s">
        <v>19</v>
      </c>
      <c r="F220" s="228" t="s">
        <v>147</v>
      </c>
      <c r="G220" s="225"/>
      <c r="H220" s="227" t="s">
        <v>19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145</v>
      </c>
      <c r="AU220" s="234" t="s">
        <v>84</v>
      </c>
      <c r="AV220" s="13" t="s">
        <v>81</v>
      </c>
      <c r="AW220" s="13" t="s">
        <v>34</v>
      </c>
      <c r="AX220" s="13" t="s">
        <v>73</v>
      </c>
      <c r="AY220" s="234" t="s">
        <v>134</v>
      </c>
    </row>
    <row r="221" s="14" customFormat="1">
      <c r="A221" s="14"/>
      <c r="B221" s="235"/>
      <c r="C221" s="236"/>
      <c r="D221" s="226" t="s">
        <v>145</v>
      </c>
      <c r="E221" s="237" t="s">
        <v>19</v>
      </c>
      <c r="F221" s="238" t="s">
        <v>936</v>
      </c>
      <c r="G221" s="236"/>
      <c r="H221" s="239">
        <v>15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5" t="s">
        <v>145</v>
      </c>
      <c r="AU221" s="245" t="s">
        <v>84</v>
      </c>
      <c r="AV221" s="14" t="s">
        <v>84</v>
      </c>
      <c r="AW221" s="14" t="s">
        <v>34</v>
      </c>
      <c r="AX221" s="14" t="s">
        <v>73</v>
      </c>
      <c r="AY221" s="245" t="s">
        <v>134</v>
      </c>
    </row>
    <row r="222" s="14" customFormat="1">
      <c r="A222" s="14"/>
      <c r="B222" s="235"/>
      <c r="C222" s="236"/>
      <c r="D222" s="226" t="s">
        <v>145</v>
      </c>
      <c r="E222" s="237" t="s">
        <v>19</v>
      </c>
      <c r="F222" s="238" t="s">
        <v>937</v>
      </c>
      <c r="G222" s="236"/>
      <c r="H222" s="239">
        <v>155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145</v>
      </c>
      <c r="AU222" s="245" t="s">
        <v>84</v>
      </c>
      <c r="AV222" s="14" t="s">
        <v>84</v>
      </c>
      <c r="AW222" s="14" t="s">
        <v>34</v>
      </c>
      <c r="AX222" s="14" t="s">
        <v>73</v>
      </c>
      <c r="AY222" s="245" t="s">
        <v>134</v>
      </c>
    </row>
    <row r="223" s="14" customFormat="1">
      <c r="A223" s="14"/>
      <c r="B223" s="235"/>
      <c r="C223" s="236"/>
      <c r="D223" s="226" t="s">
        <v>145</v>
      </c>
      <c r="E223" s="237" t="s">
        <v>19</v>
      </c>
      <c r="F223" s="238" t="s">
        <v>938</v>
      </c>
      <c r="G223" s="236"/>
      <c r="H223" s="239">
        <v>130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145</v>
      </c>
      <c r="AU223" s="245" t="s">
        <v>84</v>
      </c>
      <c r="AV223" s="14" t="s">
        <v>84</v>
      </c>
      <c r="AW223" s="14" t="s">
        <v>34</v>
      </c>
      <c r="AX223" s="14" t="s">
        <v>73</v>
      </c>
      <c r="AY223" s="245" t="s">
        <v>134</v>
      </c>
    </row>
    <row r="224" s="14" customFormat="1">
      <c r="A224" s="14"/>
      <c r="B224" s="235"/>
      <c r="C224" s="236"/>
      <c r="D224" s="226" t="s">
        <v>145</v>
      </c>
      <c r="E224" s="237" t="s">
        <v>19</v>
      </c>
      <c r="F224" s="238" t="s">
        <v>939</v>
      </c>
      <c r="G224" s="236"/>
      <c r="H224" s="239">
        <v>65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145</v>
      </c>
      <c r="AU224" s="245" t="s">
        <v>84</v>
      </c>
      <c r="AV224" s="14" t="s">
        <v>84</v>
      </c>
      <c r="AW224" s="14" t="s">
        <v>34</v>
      </c>
      <c r="AX224" s="14" t="s">
        <v>73</v>
      </c>
      <c r="AY224" s="245" t="s">
        <v>134</v>
      </c>
    </row>
    <row r="225" s="14" customFormat="1">
      <c r="A225" s="14"/>
      <c r="B225" s="235"/>
      <c r="C225" s="236"/>
      <c r="D225" s="226" t="s">
        <v>145</v>
      </c>
      <c r="E225" s="237" t="s">
        <v>19</v>
      </c>
      <c r="F225" s="238" t="s">
        <v>940</v>
      </c>
      <c r="G225" s="236"/>
      <c r="H225" s="239">
        <v>40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145</v>
      </c>
      <c r="AU225" s="245" t="s">
        <v>84</v>
      </c>
      <c r="AV225" s="14" t="s">
        <v>84</v>
      </c>
      <c r="AW225" s="14" t="s">
        <v>34</v>
      </c>
      <c r="AX225" s="14" t="s">
        <v>73</v>
      </c>
      <c r="AY225" s="245" t="s">
        <v>134</v>
      </c>
    </row>
    <row r="226" s="14" customFormat="1">
      <c r="A226" s="14"/>
      <c r="B226" s="235"/>
      <c r="C226" s="236"/>
      <c r="D226" s="226" t="s">
        <v>145</v>
      </c>
      <c r="E226" s="237" t="s">
        <v>19</v>
      </c>
      <c r="F226" s="238" t="s">
        <v>941</v>
      </c>
      <c r="G226" s="236"/>
      <c r="H226" s="239">
        <v>40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145</v>
      </c>
      <c r="AU226" s="245" t="s">
        <v>84</v>
      </c>
      <c r="AV226" s="14" t="s">
        <v>84</v>
      </c>
      <c r="AW226" s="14" t="s">
        <v>34</v>
      </c>
      <c r="AX226" s="14" t="s">
        <v>73</v>
      </c>
      <c r="AY226" s="245" t="s">
        <v>134</v>
      </c>
    </row>
    <row r="227" s="14" customFormat="1">
      <c r="A227" s="14"/>
      <c r="B227" s="235"/>
      <c r="C227" s="236"/>
      <c r="D227" s="226" t="s">
        <v>145</v>
      </c>
      <c r="E227" s="237" t="s">
        <v>19</v>
      </c>
      <c r="F227" s="238" t="s">
        <v>942</v>
      </c>
      <c r="G227" s="236"/>
      <c r="H227" s="239">
        <v>100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145</v>
      </c>
      <c r="AU227" s="245" t="s">
        <v>84</v>
      </c>
      <c r="AV227" s="14" t="s">
        <v>84</v>
      </c>
      <c r="AW227" s="14" t="s">
        <v>34</v>
      </c>
      <c r="AX227" s="14" t="s">
        <v>73</v>
      </c>
      <c r="AY227" s="245" t="s">
        <v>134</v>
      </c>
    </row>
    <row r="228" s="14" customFormat="1">
      <c r="A228" s="14"/>
      <c r="B228" s="235"/>
      <c r="C228" s="236"/>
      <c r="D228" s="226" t="s">
        <v>145</v>
      </c>
      <c r="E228" s="237" t="s">
        <v>19</v>
      </c>
      <c r="F228" s="238" t="s">
        <v>943</v>
      </c>
      <c r="G228" s="236"/>
      <c r="H228" s="239">
        <v>105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145</v>
      </c>
      <c r="AU228" s="245" t="s">
        <v>84</v>
      </c>
      <c r="AV228" s="14" t="s">
        <v>84</v>
      </c>
      <c r="AW228" s="14" t="s">
        <v>34</v>
      </c>
      <c r="AX228" s="14" t="s">
        <v>73</v>
      </c>
      <c r="AY228" s="245" t="s">
        <v>134</v>
      </c>
    </row>
    <row r="229" s="14" customFormat="1">
      <c r="A229" s="14"/>
      <c r="B229" s="235"/>
      <c r="C229" s="236"/>
      <c r="D229" s="226" t="s">
        <v>145</v>
      </c>
      <c r="E229" s="237" t="s">
        <v>19</v>
      </c>
      <c r="F229" s="238" t="s">
        <v>944</v>
      </c>
      <c r="G229" s="236"/>
      <c r="H229" s="239">
        <v>60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5" t="s">
        <v>145</v>
      </c>
      <c r="AU229" s="245" t="s">
        <v>84</v>
      </c>
      <c r="AV229" s="14" t="s">
        <v>84</v>
      </c>
      <c r="AW229" s="14" t="s">
        <v>34</v>
      </c>
      <c r="AX229" s="14" t="s">
        <v>73</v>
      </c>
      <c r="AY229" s="245" t="s">
        <v>134</v>
      </c>
    </row>
    <row r="230" s="14" customFormat="1">
      <c r="A230" s="14"/>
      <c r="B230" s="235"/>
      <c r="C230" s="236"/>
      <c r="D230" s="226" t="s">
        <v>145</v>
      </c>
      <c r="E230" s="237" t="s">
        <v>19</v>
      </c>
      <c r="F230" s="238" t="s">
        <v>945</v>
      </c>
      <c r="G230" s="236"/>
      <c r="H230" s="239">
        <v>15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145</v>
      </c>
      <c r="AU230" s="245" t="s">
        <v>84</v>
      </c>
      <c r="AV230" s="14" t="s">
        <v>84</v>
      </c>
      <c r="AW230" s="14" t="s">
        <v>34</v>
      </c>
      <c r="AX230" s="14" t="s">
        <v>73</v>
      </c>
      <c r="AY230" s="245" t="s">
        <v>134</v>
      </c>
    </row>
    <row r="231" s="13" customFormat="1">
      <c r="A231" s="13"/>
      <c r="B231" s="224"/>
      <c r="C231" s="225"/>
      <c r="D231" s="226" t="s">
        <v>145</v>
      </c>
      <c r="E231" s="227" t="s">
        <v>19</v>
      </c>
      <c r="F231" s="228" t="s">
        <v>946</v>
      </c>
      <c r="G231" s="225"/>
      <c r="H231" s="227" t="s">
        <v>19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145</v>
      </c>
      <c r="AU231" s="234" t="s">
        <v>84</v>
      </c>
      <c r="AV231" s="13" t="s">
        <v>81</v>
      </c>
      <c r="AW231" s="13" t="s">
        <v>34</v>
      </c>
      <c r="AX231" s="13" t="s">
        <v>73</v>
      </c>
      <c r="AY231" s="234" t="s">
        <v>134</v>
      </c>
    </row>
    <row r="232" s="13" customFormat="1">
      <c r="A232" s="13"/>
      <c r="B232" s="224"/>
      <c r="C232" s="225"/>
      <c r="D232" s="226" t="s">
        <v>145</v>
      </c>
      <c r="E232" s="227" t="s">
        <v>19</v>
      </c>
      <c r="F232" s="228" t="s">
        <v>147</v>
      </c>
      <c r="G232" s="225"/>
      <c r="H232" s="227" t="s">
        <v>19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145</v>
      </c>
      <c r="AU232" s="234" t="s">
        <v>84</v>
      </c>
      <c r="AV232" s="13" t="s">
        <v>81</v>
      </c>
      <c r="AW232" s="13" t="s">
        <v>34</v>
      </c>
      <c r="AX232" s="13" t="s">
        <v>73</v>
      </c>
      <c r="AY232" s="234" t="s">
        <v>134</v>
      </c>
    </row>
    <row r="233" s="14" customFormat="1">
      <c r="A233" s="14"/>
      <c r="B233" s="235"/>
      <c r="C233" s="236"/>
      <c r="D233" s="226" t="s">
        <v>145</v>
      </c>
      <c r="E233" s="237" t="s">
        <v>19</v>
      </c>
      <c r="F233" s="238" t="s">
        <v>947</v>
      </c>
      <c r="G233" s="236"/>
      <c r="H233" s="239">
        <v>25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145</v>
      </c>
      <c r="AU233" s="245" t="s">
        <v>84</v>
      </c>
      <c r="AV233" s="14" t="s">
        <v>84</v>
      </c>
      <c r="AW233" s="14" t="s">
        <v>34</v>
      </c>
      <c r="AX233" s="14" t="s">
        <v>73</v>
      </c>
      <c r="AY233" s="245" t="s">
        <v>134</v>
      </c>
    </row>
    <row r="234" s="13" customFormat="1">
      <c r="A234" s="13"/>
      <c r="B234" s="224"/>
      <c r="C234" s="225"/>
      <c r="D234" s="226" t="s">
        <v>145</v>
      </c>
      <c r="E234" s="227" t="s">
        <v>19</v>
      </c>
      <c r="F234" s="228" t="s">
        <v>948</v>
      </c>
      <c r="G234" s="225"/>
      <c r="H234" s="227" t="s">
        <v>19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145</v>
      </c>
      <c r="AU234" s="234" t="s">
        <v>84</v>
      </c>
      <c r="AV234" s="13" t="s">
        <v>81</v>
      </c>
      <c r="AW234" s="13" t="s">
        <v>34</v>
      </c>
      <c r="AX234" s="13" t="s">
        <v>73</v>
      </c>
      <c r="AY234" s="234" t="s">
        <v>134</v>
      </c>
    </row>
    <row r="235" s="13" customFormat="1">
      <c r="A235" s="13"/>
      <c r="B235" s="224"/>
      <c r="C235" s="225"/>
      <c r="D235" s="226" t="s">
        <v>145</v>
      </c>
      <c r="E235" s="227" t="s">
        <v>19</v>
      </c>
      <c r="F235" s="228" t="s">
        <v>147</v>
      </c>
      <c r="G235" s="225"/>
      <c r="H235" s="227" t="s">
        <v>19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145</v>
      </c>
      <c r="AU235" s="234" t="s">
        <v>84</v>
      </c>
      <c r="AV235" s="13" t="s">
        <v>81</v>
      </c>
      <c r="AW235" s="13" t="s">
        <v>34</v>
      </c>
      <c r="AX235" s="13" t="s">
        <v>73</v>
      </c>
      <c r="AY235" s="234" t="s">
        <v>134</v>
      </c>
    </row>
    <row r="236" s="14" customFormat="1">
      <c r="A236" s="14"/>
      <c r="B236" s="235"/>
      <c r="C236" s="236"/>
      <c r="D236" s="226" t="s">
        <v>145</v>
      </c>
      <c r="E236" s="237" t="s">
        <v>19</v>
      </c>
      <c r="F236" s="238" t="s">
        <v>949</v>
      </c>
      <c r="G236" s="236"/>
      <c r="H236" s="239">
        <v>86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5" t="s">
        <v>145</v>
      </c>
      <c r="AU236" s="245" t="s">
        <v>84</v>
      </c>
      <c r="AV236" s="14" t="s">
        <v>84</v>
      </c>
      <c r="AW236" s="14" t="s">
        <v>34</v>
      </c>
      <c r="AX236" s="14" t="s">
        <v>73</v>
      </c>
      <c r="AY236" s="245" t="s">
        <v>134</v>
      </c>
    </row>
    <row r="237" s="14" customFormat="1">
      <c r="A237" s="14"/>
      <c r="B237" s="235"/>
      <c r="C237" s="236"/>
      <c r="D237" s="226" t="s">
        <v>145</v>
      </c>
      <c r="E237" s="237" t="s">
        <v>19</v>
      </c>
      <c r="F237" s="238" t="s">
        <v>950</v>
      </c>
      <c r="G237" s="236"/>
      <c r="H237" s="239">
        <v>126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145</v>
      </c>
      <c r="AU237" s="245" t="s">
        <v>84</v>
      </c>
      <c r="AV237" s="14" t="s">
        <v>84</v>
      </c>
      <c r="AW237" s="14" t="s">
        <v>34</v>
      </c>
      <c r="AX237" s="14" t="s">
        <v>73</v>
      </c>
      <c r="AY237" s="245" t="s">
        <v>134</v>
      </c>
    </row>
    <row r="238" s="13" customFormat="1">
      <c r="A238" s="13"/>
      <c r="B238" s="224"/>
      <c r="C238" s="225"/>
      <c r="D238" s="226" t="s">
        <v>145</v>
      </c>
      <c r="E238" s="227" t="s">
        <v>19</v>
      </c>
      <c r="F238" s="228" t="s">
        <v>951</v>
      </c>
      <c r="G238" s="225"/>
      <c r="H238" s="227" t="s">
        <v>19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145</v>
      </c>
      <c r="AU238" s="234" t="s">
        <v>84</v>
      </c>
      <c r="AV238" s="13" t="s">
        <v>81</v>
      </c>
      <c r="AW238" s="13" t="s">
        <v>34</v>
      </c>
      <c r="AX238" s="13" t="s">
        <v>73</v>
      </c>
      <c r="AY238" s="234" t="s">
        <v>134</v>
      </c>
    </row>
    <row r="239" s="13" customFormat="1">
      <c r="A239" s="13"/>
      <c r="B239" s="224"/>
      <c r="C239" s="225"/>
      <c r="D239" s="226" t="s">
        <v>145</v>
      </c>
      <c r="E239" s="227" t="s">
        <v>19</v>
      </c>
      <c r="F239" s="228" t="s">
        <v>147</v>
      </c>
      <c r="G239" s="225"/>
      <c r="H239" s="227" t="s">
        <v>19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145</v>
      </c>
      <c r="AU239" s="234" t="s">
        <v>84</v>
      </c>
      <c r="AV239" s="13" t="s">
        <v>81</v>
      </c>
      <c r="AW239" s="13" t="s">
        <v>34</v>
      </c>
      <c r="AX239" s="13" t="s">
        <v>73</v>
      </c>
      <c r="AY239" s="234" t="s">
        <v>134</v>
      </c>
    </row>
    <row r="240" s="14" customFormat="1">
      <c r="A240" s="14"/>
      <c r="B240" s="235"/>
      <c r="C240" s="236"/>
      <c r="D240" s="226" t="s">
        <v>145</v>
      </c>
      <c r="E240" s="237" t="s">
        <v>19</v>
      </c>
      <c r="F240" s="238" t="s">
        <v>952</v>
      </c>
      <c r="G240" s="236"/>
      <c r="H240" s="239">
        <v>65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145</v>
      </c>
      <c r="AU240" s="245" t="s">
        <v>84</v>
      </c>
      <c r="AV240" s="14" t="s">
        <v>84</v>
      </c>
      <c r="AW240" s="14" t="s">
        <v>34</v>
      </c>
      <c r="AX240" s="14" t="s">
        <v>73</v>
      </c>
      <c r="AY240" s="245" t="s">
        <v>134</v>
      </c>
    </row>
    <row r="241" s="13" customFormat="1">
      <c r="A241" s="13"/>
      <c r="B241" s="224"/>
      <c r="C241" s="225"/>
      <c r="D241" s="226" t="s">
        <v>145</v>
      </c>
      <c r="E241" s="227" t="s">
        <v>19</v>
      </c>
      <c r="F241" s="228" t="s">
        <v>953</v>
      </c>
      <c r="G241" s="225"/>
      <c r="H241" s="227" t="s">
        <v>19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145</v>
      </c>
      <c r="AU241" s="234" t="s">
        <v>84</v>
      </c>
      <c r="AV241" s="13" t="s">
        <v>81</v>
      </c>
      <c r="AW241" s="13" t="s">
        <v>34</v>
      </c>
      <c r="AX241" s="13" t="s">
        <v>73</v>
      </c>
      <c r="AY241" s="234" t="s">
        <v>134</v>
      </c>
    </row>
    <row r="242" s="13" customFormat="1">
      <c r="A242" s="13"/>
      <c r="B242" s="224"/>
      <c r="C242" s="225"/>
      <c r="D242" s="226" t="s">
        <v>145</v>
      </c>
      <c r="E242" s="227" t="s">
        <v>19</v>
      </c>
      <c r="F242" s="228" t="s">
        <v>147</v>
      </c>
      <c r="G242" s="225"/>
      <c r="H242" s="227" t="s">
        <v>19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145</v>
      </c>
      <c r="AU242" s="234" t="s">
        <v>84</v>
      </c>
      <c r="AV242" s="13" t="s">
        <v>81</v>
      </c>
      <c r="AW242" s="13" t="s">
        <v>34</v>
      </c>
      <c r="AX242" s="13" t="s">
        <v>73</v>
      </c>
      <c r="AY242" s="234" t="s">
        <v>134</v>
      </c>
    </row>
    <row r="243" s="14" customFormat="1">
      <c r="A243" s="14"/>
      <c r="B243" s="235"/>
      <c r="C243" s="236"/>
      <c r="D243" s="226" t="s">
        <v>145</v>
      </c>
      <c r="E243" s="237" t="s">
        <v>19</v>
      </c>
      <c r="F243" s="238" t="s">
        <v>954</v>
      </c>
      <c r="G243" s="236"/>
      <c r="H243" s="239">
        <v>925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145</v>
      </c>
      <c r="AU243" s="245" t="s">
        <v>84</v>
      </c>
      <c r="AV243" s="14" t="s">
        <v>84</v>
      </c>
      <c r="AW243" s="14" t="s">
        <v>34</v>
      </c>
      <c r="AX243" s="14" t="s">
        <v>73</v>
      </c>
      <c r="AY243" s="245" t="s">
        <v>134</v>
      </c>
    </row>
    <row r="244" s="14" customFormat="1">
      <c r="A244" s="14"/>
      <c r="B244" s="235"/>
      <c r="C244" s="236"/>
      <c r="D244" s="226" t="s">
        <v>145</v>
      </c>
      <c r="E244" s="237" t="s">
        <v>19</v>
      </c>
      <c r="F244" s="238" t="s">
        <v>955</v>
      </c>
      <c r="G244" s="236"/>
      <c r="H244" s="239">
        <v>415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145</v>
      </c>
      <c r="AU244" s="245" t="s">
        <v>84</v>
      </c>
      <c r="AV244" s="14" t="s">
        <v>84</v>
      </c>
      <c r="AW244" s="14" t="s">
        <v>34</v>
      </c>
      <c r="AX244" s="14" t="s">
        <v>73</v>
      </c>
      <c r="AY244" s="245" t="s">
        <v>134</v>
      </c>
    </row>
    <row r="245" s="14" customFormat="1">
      <c r="A245" s="14"/>
      <c r="B245" s="235"/>
      <c r="C245" s="236"/>
      <c r="D245" s="226" t="s">
        <v>145</v>
      </c>
      <c r="E245" s="237" t="s">
        <v>19</v>
      </c>
      <c r="F245" s="238" t="s">
        <v>956</v>
      </c>
      <c r="G245" s="236"/>
      <c r="H245" s="239">
        <v>90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145</v>
      </c>
      <c r="AU245" s="245" t="s">
        <v>84</v>
      </c>
      <c r="AV245" s="14" t="s">
        <v>84</v>
      </c>
      <c r="AW245" s="14" t="s">
        <v>34</v>
      </c>
      <c r="AX245" s="14" t="s">
        <v>73</v>
      </c>
      <c r="AY245" s="245" t="s">
        <v>134</v>
      </c>
    </row>
    <row r="246" s="13" customFormat="1">
      <c r="A246" s="13"/>
      <c r="B246" s="224"/>
      <c r="C246" s="225"/>
      <c r="D246" s="226" t="s">
        <v>145</v>
      </c>
      <c r="E246" s="227" t="s">
        <v>19</v>
      </c>
      <c r="F246" s="228" t="s">
        <v>149</v>
      </c>
      <c r="G246" s="225"/>
      <c r="H246" s="227" t="s">
        <v>19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145</v>
      </c>
      <c r="AU246" s="234" t="s">
        <v>84</v>
      </c>
      <c r="AV246" s="13" t="s">
        <v>81</v>
      </c>
      <c r="AW246" s="13" t="s">
        <v>34</v>
      </c>
      <c r="AX246" s="13" t="s">
        <v>73</v>
      </c>
      <c r="AY246" s="234" t="s">
        <v>134</v>
      </c>
    </row>
    <row r="247" s="14" customFormat="1">
      <c r="A247" s="14"/>
      <c r="B247" s="235"/>
      <c r="C247" s="236"/>
      <c r="D247" s="226" t="s">
        <v>145</v>
      </c>
      <c r="E247" s="237" t="s">
        <v>19</v>
      </c>
      <c r="F247" s="238" t="s">
        <v>957</v>
      </c>
      <c r="G247" s="236"/>
      <c r="H247" s="239">
        <v>140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5" t="s">
        <v>145</v>
      </c>
      <c r="AU247" s="245" t="s">
        <v>84</v>
      </c>
      <c r="AV247" s="14" t="s">
        <v>84</v>
      </c>
      <c r="AW247" s="14" t="s">
        <v>34</v>
      </c>
      <c r="AX247" s="14" t="s">
        <v>73</v>
      </c>
      <c r="AY247" s="245" t="s">
        <v>134</v>
      </c>
    </row>
    <row r="248" s="13" customFormat="1">
      <c r="A248" s="13"/>
      <c r="B248" s="224"/>
      <c r="C248" s="225"/>
      <c r="D248" s="226" t="s">
        <v>145</v>
      </c>
      <c r="E248" s="227" t="s">
        <v>19</v>
      </c>
      <c r="F248" s="228" t="s">
        <v>958</v>
      </c>
      <c r="G248" s="225"/>
      <c r="H248" s="227" t="s">
        <v>19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145</v>
      </c>
      <c r="AU248" s="234" t="s">
        <v>84</v>
      </c>
      <c r="AV248" s="13" t="s">
        <v>81</v>
      </c>
      <c r="AW248" s="13" t="s">
        <v>34</v>
      </c>
      <c r="AX248" s="13" t="s">
        <v>73</v>
      </c>
      <c r="AY248" s="234" t="s">
        <v>134</v>
      </c>
    </row>
    <row r="249" s="13" customFormat="1">
      <c r="A249" s="13"/>
      <c r="B249" s="224"/>
      <c r="C249" s="225"/>
      <c r="D249" s="226" t="s">
        <v>145</v>
      </c>
      <c r="E249" s="227" t="s">
        <v>19</v>
      </c>
      <c r="F249" s="228" t="s">
        <v>147</v>
      </c>
      <c r="G249" s="225"/>
      <c r="H249" s="227" t="s">
        <v>19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145</v>
      </c>
      <c r="AU249" s="234" t="s">
        <v>84</v>
      </c>
      <c r="AV249" s="13" t="s">
        <v>81</v>
      </c>
      <c r="AW249" s="13" t="s">
        <v>34</v>
      </c>
      <c r="AX249" s="13" t="s">
        <v>73</v>
      </c>
      <c r="AY249" s="234" t="s">
        <v>134</v>
      </c>
    </row>
    <row r="250" s="14" customFormat="1">
      <c r="A250" s="14"/>
      <c r="B250" s="235"/>
      <c r="C250" s="236"/>
      <c r="D250" s="226" t="s">
        <v>145</v>
      </c>
      <c r="E250" s="237" t="s">
        <v>19</v>
      </c>
      <c r="F250" s="238" t="s">
        <v>959</v>
      </c>
      <c r="G250" s="236"/>
      <c r="H250" s="239">
        <v>415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145</v>
      </c>
      <c r="AU250" s="245" t="s">
        <v>84</v>
      </c>
      <c r="AV250" s="14" t="s">
        <v>84</v>
      </c>
      <c r="AW250" s="14" t="s">
        <v>34</v>
      </c>
      <c r="AX250" s="14" t="s">
        <v>73</v>
      </c>
      <c r="AY250" s="245" t="s">
        <v>134</v>
      </c>
    </row>
    <row r="251" s="14" customFormat="1">
      <c r="A251" s="14"/>
      <c r="B251" s="235"/>
      <c r="C251" s="236"/>
      <c r="D251" s="226" t="s">
        <v>145</v>
      </c>
      <c r="E251" s="237" t="s">
        <v>19</v>
      </c>
      <c r="F251" s="238" t="s">
        <v>960</v>
      </c>
      <c r="G251" s="236"/>
      <c r="H251" s="239">
        <v>655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5" t="s">
        <v>145</v>
      </c>
      <c r="AU251" s="245" t="s">
        <v>84</v>
      </c>
      <c r="AV251" s="14" t="s">
        <v>84</v>
      </c>
      <c r="AW251" s="14" t="s">
        <v>34</v>
      </c>
      <c r="AX251" s="14" t="s">
        <v>73</v>
      </c>
      <c r="AY251" s="245" t="s">
        <v>134</v>
      </c>
    </row>
    <row r="252" s="14" customFormat="1">
      <c r="A252" s="14"/>
      <c r="B252" s="235"/>
      <c r="C252" s="236"/>
      <c r="D252" s="226" t="s">
        <v>145</v>
      </c>
      <c r="E252" s="237" t="s">
        <v>19</v>
      </c>
      <c r="F252" s="238" t="s">
        <v>961</v>
      </c>
      <c r="G252" s="236"/>
      <c r="H252" s="239">
        <v>50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5" t="s">
        <v>145</v>
      </c>
      <c r="AU252" s="245" t="s">
        <v>84</v>
      </c>
      <c r="AV252" s="14" t="s">
        <v>84</v>
      </c>
      <c r="AW252" s="14" t="s">
        <v>34</v>
      </c>
      <c r="AX252" s="14" t="s">
        <v>73</v>
      </c>
      <c r="AY252" s="245" t="s">
        <v>134</v>
      </c>
    </row>
    <row r="253" s="13" customFormat="1">
      <c r="A253" s="13"/>
      <c r="B253" s="224"/>
      <c r="C253" s="225"/>
      <c r="D253" s="226" t="s">
        <v>145</v>
      </c>
      <c r="E253" s="227" t="s">
        <v>19</v>
      </c>
      <c r="F253" s="228" t="s">
        <v>149</v>
      </c>
      <c r="G253" s="225"/>
      <c r="H253" s="227" t="s">
        <v>19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145</v>
      </c>
      <c r="AU253" s="234" t="s">
        <v>84</v>
      </c>
      <c r="AV253" s="13" t="s">
        <v>81</v>
      </c>
      <c r="AW253" s="13" t="s">
        <v>34</v>
      </c>
      <c r="AX253" s="13" t="s">
        <v>73</v>
      </c>
      <c r="AY253" s="234" t="s">
        <v>134</v>
      </c>
    </row>
    <row r="254" s="14" customFormat="1">
      <c r="A254" s="14"/>
      <c r="B254" s="235"/>
      <c r="C254" s="236"/>
      <c r="D254" s="226" t="s">
        <v>145</v>
      </c>
      <c r="E254" s="237" t="s">
        <v>19</v>
      </c>
      <c r="F254" s="238" t="s">
        <v>962</v>
      </c>
      <c r="G254" s="236"/>
      <c r="H254" s="239">
        <v>30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145</v>
      </c>
      <c r="AU254" s="245" t="s">
        <v>84</v>
      </c>
      <c r="AV254" s="14" t="s">
        <v>84</v>
      </c>
      <c r="AW254" s="14" t="s">
        <v>34</v>
      </c>
      <c r="AX254" s="14" t="s">
        <v>73</v>
      </c>
      <c r="AY254" s="245" t="s">
        <v>134</v>
      </c>
    </row>
    <row r="255" s="14" customFormat="1">
      <c r="A255" s="14"/>
      <c r="B255" s="235"/>
      <c r="C255" s="236"/>
      <c r="D255" s="226" t="s">
        <v>145</v>
      </c>
      <c r="E255" s="237" t="s">
        <v>19</v>
      </c>
      <c r="F255" s="238" t="s">
        <v>963</v>
      </c>
      <c r="G255" s="236"/>
      <c r="H255" s="239">
        <v>86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145</v>
      </c>
      <c r="AU255" s="245" t="s">
        <v>84</v>
      </c>
      <c r="AV255" s="14" t="s">
        <v>84</v>
      </c>
      <c r="AW255" s="14" t="s">
        <v>34</v>
      </c>
      <c r="AX255" s="14" t="s">
        <v>73</v>
      </c>
      <c r="AY255" s="245" t="s">
        <v>134</v>
      </c>
    </row>
    <row r="256" s="13" customFormat="1">
      <c r="A256" s="13"/>
      <c r="B256" s="224"/>
      <c r="C256" s="225"/>
      <c r="D256" s="226" t="s">
        <v>145</v>
      </c>
      <c r="E256" s="227" t="s">
        <v>19</v>
      </c>
      <c r="F256" s="228" t="s">
        <v>964</v>
      </c>
      <c r="G256" s="225"/>
      <c r="H256" s="227" t="s">
        <v>19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145</v>
      </c>
      <c r="AU256" s="234" t="s">
        <v>84</v>
      </c>
      <c r="AV256" s="13" t="s">
        <v>81</v>
      </c>
      <c r="AW256" s="13" t="s">
        <v>34</v>
      </c>
      <c r="AX256" s="13" t="s">
        <v>73</v>
      </c>
      <c r="AY256" s="234" t="s">
        <v>134</v>
      </c>
    </row>
    <row r="257" s="13" customFormat="1">
      <c r="A257" s="13"/>
      <c r="B257" s="224"/>
      <c r="C257" s="225"/>
      <c r="D257" s="226" t="s">
        <v>145</v>
      </c>
      <c r="E257" s="227" t="s">
        <v>19</v>
      </c>
      <c r="F257" s="228" t="s">
        <v>147</v>
      </c>
      <c r="G257" s="225"/>
      <c r="H257" s="227" t="s">
        <v>19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145</v>
      </c>
      <c r="AU257" s="234" t="s">
        <v>84</v>
      </c>
      <c r="AV257" s="13" t="s">
        <v>81</v>
      </c>
      <c r="AW257" s="13" t="s">
        <v>34</v>
      </c>
      <c r="AX257" s="13" t="s">
        <v>73</v>
      </c>
      <c r="AY257" s="234" t="s">
        <v>134</v>
      </c>
    </row>
    <row r="258" s="14" customFormat="1">
      <c r="A258" s="14"/>
      <c r="B258" s="235"/>
      <c r="C258" s="236"/>
      <c r="D258" s="226" t="s">
        <v>145</v>
      </c>
      <c r="E258" s="237" t="s">
        <v>19</v>
      </c>
      <c r="F258" s="238" t="s">
        <v>965</v>
      </c>
      <c r="G258" s="236"/>
      <c r="H258" s="239">
        <v>6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145</v>
      </c>
      <c r="AU258" s="245" t="s">
        <v>84</v>
      </c>
      <c r="AV258" s="14" t="s">
        <v>84</v>
      </c>
      <c r="AW258" s="14" t="s">
        <v>34</v>
      </c>
      <c r="AX258" s="14" t="s">
        <v>73</v>
      </c>
      <c r="AY258" s="245" t="s">
        <v>134</v>
      </c>
    </row>
    <row r="259" s="14" customFormat="1">
      <c r="A259" s="14"/>
      <c r="B259" s="235"/>
      <c r="C259" s="236"/>
      <c r="D259" s="226" t="s">
        <v>145</v>
      </c>
      <c r="E259" s="237" t="s">
        <v>19</v>
      </c>
      <c r="F259" s="238" t="s">
        <v>966</v>
      </c>
      <c r="G259" s="236"/>
      <c r="H259" s="239">
        <v>6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145</v>
      </c>
      <c r="AU259" s="245" t="s">
        <v>84</v>
      </c>
      <c r="AV259" s="14" t="s">
        <v>84</v>
      </c>
      <c r="AW259" s="14" t="s">
        <v>34</v>
      </c>
      <c r="AX259" s="14" t="s">
        <v>73</v>
      </c>
      <c r="AY259" s="245" t="s">
        <v>134</v>
      </c>
    </row>
    <row r="260" s="13" customFormat="1">
      <c r="A260" s="13"/>
      <c r="B260" s="224"/>
      <c r="C260" s="225"/>
      <c r="D260" s="226" t="s">
        <v>145</v>
      </c>
      <c r="E260" s="227" t="s">
        <v>19</v>
      </c>
      <c r="F260" s="228" t="s">
        <v>967</v>
      </c>
      <c r="G260" s="225"/>
      <c r="H260" s="227" t="s">
        <v>19</v>
      </c>
      <c r="I260" s="229"/>
      <c r="J260" s="225"/>
      <c r="K260" s="225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145</v>
      </c>
      <c r="AU260" s="234" t="s">
        <v>84</v>
      </c>
      <c r="AV260" s="13" t="s">
        <v>81</v>
      </c>
      <c r="AW260" s="13" t="s">
        <v>34</v>
      </c>
      <c r="AX260" s="13" t="s">
        <v>73</v>
      </c>
      <c r="AY260" s="234" t="s">
        <v>134</v>
      </c>
    </row>
    <row r="261" s="14" customFormat="1">
      <c r="A261" s="14"/>
      <c r="B261" s="235"/>
      <c r="C261" s="236"/>
      <c r="D261" s="226" t="s">
        <v>145</v>
      </c>
      <c r="E261" s="237" t="s">
        <v>19</v>
      </c>
      <c r="F261" s="238" t="s">
        <v>968</v>
      </c>
      <c r="G261" s="236"/>
      <c r="H261" s="239">
        <v>32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145</v>
      </c>
      <c r="AU261" s="245" t="s">
        <v>84</v>
      </c>
      <c r="AV261" s="14" t="s">
        <v>84</v>
      </c>
      <c r="AW261" s="14" t="s">
        <v>34</v>
      </c>
      <c r="AX261" s="14" t="s">
        <v>73</v>
      </c>
      <c r="AY261" s="245" t="s">
        <v>134</v>
      </c>
    </row>
    <row r="262" s="14" customFormat="1">
      <c r="A262" s="14"/>
      <c r="B262" s="235"/>
      <c r="C262" s="236"/>
      <c r="D262" s="226" t="s">
        <v>145</v>
      </c>
      <c r="E262" s="237" t="s">
        <v>19</v>
      </c>
      <c r="F262" s="238" t="s">
        <v>969</v>
      </c>
      <c r="G262" s="236"/>
      <c r="H262" s="239">
        <v>1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145</v>
      </c>
      <c r="AU262" s="245" t="s">
        <v>84</v>
      </c>
      <c r="AV262" s="14" t="s">
        <v>84</v>
      </c>
      <c r="AW262" s="14" t="s">
        <v>34</v>
      </c>
      <c r="AX262" s="14" t="s">
        <v>73</v>
      </c>
      <c r="AY262" s="245" t="s">
        <v>134</v>
      </c>
    </row>
    <row r="263" s="13" customFormat="1">
      <c r="A263" s="13"/>
      <c r="B263" s="224"/>
      <c r="C263" s="225"/>
      <c r="D263" s="226" t="s">
        <v>145</v>
      </c>
      <c r="E263" s="227" t="s">
        <v>19</v>
      </c>
      <c r="F263" s="228" t="s">
        <v>970</v>
      </c>
      <c r="G263" s="225"/>
      <c r="H263" s="227" t="s">
        <v>19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145</v>
      </c>
      <c r="AU263" s="234" t="s">
        <v>84</v>
      </c>
      <c r="AV263" s="13" t="s">
        <v>81</v>
      </c>
      <c r="AW263" s="13" t="s">
        <v>34</v>
      </c>
      <c r="AX263" s="13" t="s">
        <v>73</v>
      </c>
      <c r="AY263" s="234" t="s">
        <v>134</v>
      </c>
    </row>
    <row r="264" s="14" customFormat="1">
      <c r="A264" s="14"/>
      <c r="B264" s="235"/>
      <c r="C264" s="236"/>
      <c r="D264" s="226" t="s">
        <v>145</v>
      </c>
      <c r="E264" s="237" t="s">
        <v>19</v>
      </c>
      <c r="F264" s="238" t="s">
        <v>971</v>
      </c>
      <c r="G264" s="236"/>
      <c r="H264" s="239">
        <v>18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145</v>
      </c>
      <c r="AU264" s="245" t="s">
        <v>84</v>
      </c>
      <c r="AV264" s="14" t="s">
        <v>84</v>
      </c>
      <c r="AW264" s="14" t="s">
        <v>34</v>
      </c>
      <c r="AX264" s="14" t="s">
        <v>73</v>
      </c>
      <c r="AY264" s="245" t="s">
        <v>134</v>
      </c>
    </row>
    <row r="265" s="13" customFormat="1">
      <c r="A265" s="13"/>
      <c r="B265" s="224"/>
      <c r="C265" s="225"/>
      <c r="D265" s="226" t="s">
        <v>145</v>
      </c>
      <c r="E265" s="227" t="s">
        <v>19</v>
      </c>
      <c r="F265" s="228" t="s">
        <v>972</v>
      </c>
      <c r="G265" s="225"/>
      <c r="H265" s="227" t="s">
        <v>19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145</v>
      </c>
      <c r="AU265" s="234" t="s">
        <v>84</v>
      </c>
      <c r="AV265" s="13" t="s">
        <v>81</v>
      </c>
      <c r="AW265" s="13" t="s">
        <v>34</v>
      </c>
      <c r="AX265" s="13" t="s">
        <v>73</v>
      </c>
      <c r="AY265" s="234" t="s">
        <v>134</v>
      </c>
    </row>
    <row r="266" s="14" customFormat="1">
      <c r="A266" s="14"/>
      <c r="B266" s="235"/>
      <c r="C266" s="236"/>
      <c r="D266" s="226" t="s">
        <v>145</v>
      </c>
      <c r="E266" s="237" t="s">
        <v>19</v>
      </c>
      <c r="F266" s="238" t="s">
        <v>973</v>
      </c>
      <c r="G266" s="236"/>
      <c r="H266" s="239">
        <v>21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145</v>
      </c>
      <c r="AU266" s="245" t="s">
        <v>84</v>
      </c>
      <c r="AV266" s="14" t="s">
        <v>84</v>
      </c>
      <c r="AW266" s="14" t="s">
        <v>34</v>
      </c>
      <c r="AX266" s="14" t="s">
        <v>73</v>
      </c>
      <c r="AY266" s="245" t="s">
        <v>134</v>
      </c>
    </row>
    <row r="267" s="13" customFormat="1">
      <c r="A267" s="13"/>
      <c r="B267" s="224"/>
      <c r="C267" s="225"/>
      <c r="D267" s="226" t="s">
        <v>145</v>
      </c>
      <c r="E267" s="227" t="s">
        <v>19</v>
      </c>
      <c r="F267" s="228" t="s">
        <v>974</v>
      </c>
      <c r="G267" s="225"/>
      <c r="H267" s="227" t="s">
        <v>19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145</v>
      </c>
      <c r="AU267" s="234" t="s">
        <v>84</v>
      </c>
      <c r="AV267" s="13" t="s">
        <v>81</v>
      </c>
      <c r="AW267" s="13" t="s">
        <v>34</v>
      </c>
      <c r="AX267" s="13" t="s">
        <v>73</v>
      </c>
      <c r="AY267" s="234" t="s">
        <v>134</v>
      </c>
    </row>
    <row r="268" s="14" customFormat="1">
      <c r="A268" s="14"/>
      <c r="B268" s="235"/>
      <c r="C268" s="236"/>
      <c r="D268" s="226" t="s">
        <v>145</v>
      </c>
      <c r="E268" s="237" t="s">
        <v>19</v>
      </c>
      <c r="F268" s="238" t="s">
        <v>975</v>
      </c>
      <c r="G268" s="236"/>
      <c r="H268" s="239">
        <v>101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5" t="s">
        <v>145</v>
      </c>
      <c r="AU268" s="245" t="s">
        <v>84</v>
      </c>
      <c r="AV268" s="14" t="s">
        <v>84</v>
      </c>
      <c r="AW268" s="14" t="s">
        <v>34</v>
      </c>
      <c r="AX268" s="14" t="s">
        <v>73</v>
      </c>
      <c r="AY268" s="245" t="s">
        <v>134</v>
      </c>
    </row>
    <row r="269" s="14" customFormat="1">
      <c r="A269" s="14"/>
      <c r="B269" s="235"/>
      <c r="C269" s="236"/>
      <c r="D269" s="226" t="s">
        <v>145</v>
      </c>
      <c r="E269" s="237" t="s">
        <v>19</v>
      </c>
      <c r="F269" s="238" t="s">
        <v>976</v>
      </c>
      <c r="G269" s="236"/>
      <c r="H269" s="239">
        <v>7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5" t="s">
        <v>145</v>
      </c>
      <c r="AU269" s="245" t="s">
        <v>84</v>
      </c>
      <c r="AV269" s="14" t="s">
        <v>84</v>
      </c>
      <c r="AW269" s="14" t="s">
        <v>34</v>
      </c>
      <c r="AX269" s="14" t="s">
        <v>73</v>
      </c>
      <c r="AY269" s="245" t="s">
        <v>134</v>
      </c>
    </row>
    <row r="270" s="13" customFormat="1">
      <c r="A270" s="13"/>
      <c r="B270" s="224"/>
      <c r="C270" s="225"/>
      <c r="D270" s="226" t="s">
        <v>145</v>
      </c>
      <c r="E270" s="227" t="s">
        <v>19</v>
      </c>
      <c r="F270" s="228" t="s">
        <v>977</v>
      </c>
      <c r="G270" s="225"/>
      <c r="H270" s="227" t="s">
        <v>19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145</v>
      </c>
      <c r="AU270" s="234" t="s">
        <v>84</v>
      </c>
      <c r="AV270" s="13" t="s">
        <v>81</v>
      </c>
      <c r="AW270" s="13" t="s">
        <v>34</v>
      </c>
      <c r="AX270" s="13" t="s">
        <v>73</v>
      </c>
      <c r="AY270" s="234" t="s">
        <v>134</v>
      </c>
    </row>
    <row r="271" s="14" customFormat="1">
      <c r="A271" s="14"/>
      <c r="B271" s="235"/>
      <c r="C271" s="236"/>
      <c r="D271" s="226" t="s">
        <v>145</v>
      </c>
      <c r="E271" s="237" t="s">
        <v>19</v>
      </c>
      <c r="F271" s="238" t="s">
        <v>450</v>
      </c>
      <c r="G271" s="236"/>
      <c r="H271" s="239">
        <v>5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145</v>
      </c>
      <c r="AU271" s="245" t="s">
        <v>84</v>
      </c>
      <c r="AV271" s="14" t="s">
        <v>84</v>
      </c>
      <c r="AW271" s="14" t="s">
        <v>34</v>
      </c>
      <c r="AX271" s="14" t="s">
        <v>73</v>
      </c>
      <c r="AY271" s="245" t="s">
        <v>134</v>
      </c>
    </row>
    <row r="272" s="15" customFormat="1">
      <c r="A272" s="15"/>
      <c r="B272" s="246"/>
      <c r="C272" s="247"/>
      <c r="D272" s="226" t="s">
        <v>145</v>
      </c>
      <c r="E272" s="248" t="s">
        <v>19</v>
      </c>
      <c r="F272" s="249" t="s">
        <v>153</v>
      </c>
      <c r="G272" s="247"/>
      <c r="H272" s="250">
        <v>4030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6" t="s">
        <v>145</v>
      </c>
      <c r="AU272" s="256" t="s">
        <v>84</v>
      </c>
      <c r="AV272" s="15" t="s">
        <v>141</v>
      </c>
      <c r="AW272" s="15" t="s">
        <v>34</v>
      </c>
      <c r="AX272" s="15" t="s">
        <v>81</v>
      </c>
      <c r="AY272" s="256" t="s">
        <v>134</v>
      </c>
    </row>
    <row r="273" s="2" customFormat="1" ht="24.15" customHeight="1">
      <c r="A273" s="40"/>
      <c r="B273" s="41"/>
      <c r="C273" s="206" t="s">
        <v>362</v>
      </c>
      <c r="D273" s="206" t="s">
        <v>136</v>
      </c>
      <c r="E273" s="207" t="s">
        <v>978</v>
      </c>
      <c r="F273" s="208" t="s">
        <v>979</v>
      </c>
      <c r="G273" s="209" t="s">
        <v>139</v>
      </c>
      <c r="H273" s="210">
        <v>2420</v>
      </c>
      <c r="I273" s="211"/>
      <c r="J273" s="212">
        <f>ROUND(I273*H273,2)</f>
        <v>0</v>
      </c>
      <c r="K273" s="208" t="s">
        <v>140</v>
      </c>
      <c r="L273" s="46"/>
      <c r="M273" s="213" t="s">
        <v>19</v>
      </c>
      <c r="N273" s="214" t="s">
        <v>44</v>
      </c>
      <c r="O273" s="86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141</v>
      </c>
      <c r="AT273" s="217" t="s">
        <v>136</v>
      </c>
      <c r="AU273" s="217" t="s">
        <v>84</v>
      </c>
      <c r="AY273" s="19" t="s">
        <v>134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81</v>
      </c>
      <c r="BK273" s="218">
        <f>ROUND(I273*H273,2)</f>
        <v>0</v>
      </c>
      <c r="BL273" s="19" t="s">
        <v>141</v>
      </c>
      <c r="BM273" s="217" t="s">
        <v>980</v>
      </c>
    </row>
    <row r="274" s="2" customFormat="1">
      <c r="A274" s="40"/>
      <c r="B274" s="41"/>
      <c r="C274" s="42"/>
      <c r="D274" s="219" t="s">
        <v>143</v>
      </c>
      <c r="E274" s="42"/>
      <c r="F274" s="220" t="s">
        <v>981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143</v>
      </c>
      <c r="AU274" s="19" t="s">
        <v>84</v>
      </c>
    </row>
    <row r="275" s="13" customFormat="1">
      <c r="A275" s="13"/>
      <c r="B275" s="224"/>
      <c r="C275" s="225"/>
      <c r="D275" s="226" t="s">
        <v>145</v>
      </c>
      <c r="E275" s="227" t="s">
        <v>19</v>
      </c>
      <c r="F275" s="228" t="s">
        <v>982</v>
      </c>
      <c r="G275" s="225"/>
      <c r="H275" s="227" t="s">
        <v>19</v>
      </c>
      <c r="I275" s="229"/>
      <c r="J275" s="225"/>
      <c r="K275" s="225"/>
      <c r="L275" s="230"/>
      <c r="M275" s="231"/>
      <c r="N275" s="232"/>
      <c r="O275" s="232"/>
      <c r="P275" s="232"/>
      <c r="Q275" s="232"/>
      <c r="R275" s="232"/>
      <c r="S275" s="232"/>
      <c r="T275" s="23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4" t="s">
        <v>145</v>
      </c>
      <c r="AU275" s="234" t="s">
        <v>84</v>
      </c>
      <c r="AV275" s="13" t="s">
        <v>81</v>
      </c>
      <c r="AW275" s="13" t="s">
        <v>34</v>
      </c>
      <c r="AX275" s="13" t="s">
        <v>73</v>
      </c>
      <c r="AY275" s="234" t="s">
        <v>134</v>
      </c>
    </row>
    <row r="276" s="14" customFormat="1">
      <c r="A276" s="14"/>
      <c r="B276" s="235"/>
      <c r="C276" s="236"/>
      <c r="D276" s="226" t="s">
        <v>145</v>
      </c>
      <c r="E276" s="237" t="s">
        <v>19</v>
      </c>
      <c r="F276" s="238" t="s">
        <v>983</v>
      </c>
      <c r="G276" s="236"/>
      <c r="H276" s="239">
        <v>2150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5" t="s">
        <v>145</v>
      </c>
      <c r="AU276" s="245" t="s">
        <v>84</v>
      </c>
      <c r="AV276" s="14" t="s">
        <v>84</v>
      </c>
      <c r="AW276" s="14" t="s">
        <v>34</v>
      </c>
      <c r="AX276" s="14" t="s">
        <v>73</v>
      </c>
      <c r="AY276" s="245" t="s">
        <v>134</v>
      </c>
    </row>
    <row r="277" s="14" customFormat="1">
      <c r="A277" s="14"/>
      <c r="B277" s="235"/>
      <c r="C277" s="236"/>
      <c r="D277" s="226" t="s">
        <v>145</v>
      </c>
      <c r="E277" s="237" t="s">
        <v>19</v>
      </c>
      <c r="F277" s="238" t="s">
        <v>984</v>
      </c>
      <c r="G277" s="236"/>
      <c r="H277" s="239">
        <v>270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145</v>
      </c>
      <c r="AU277" s="245" t="s">
        <v>84</v>
      </c>
      <c r="AV277" s="14" t="s">
        <v>84</v>
      </c>
      <c r="AW277" s="14" t="s">
        <v>34</v>
      </c>
      <c r="AX277" s="14" t="s">
        <v>73</v>
      </c>
      <c r="AY277" s="245" t="s">
        <v>134</v>
      </c>
    </row>
    <row r="278" s="15" customFormat="1">
      <c r="A278" s="15"/>
      <c r="B278" s="246"/>
      <c r="C278" s="247"/>
      <c r="D278" s="226" t="s">
        <v>145</v>
      </c>
      <c r="E278" s="248" t="s">
        <v>19</v>
      </c>
      <c r="F278" s="249" t="s">
        <v>153</v>
      </c>
      <c r="G278" s="247"/>
      <c r="H278" s="250">
        <v>2420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6" t="s">
        <v>145</v>
      </c>
      <c r="AU278" s="256" t="s">
        <v>84</v>
      </c>
      <c r="AV278" s="15" t="s">
        <v>141</v>
      </c>
      <c r="AW278" s="15" t="s">
        <v>34</v>
      </c>
      <c r="AX278" s="15" t="s">
        <v>81</v>
      </c>
      <c r="AY278" s="256" t="s">
        <v>134</v>
      </c>
    </row>
    <row r="279" s="13" customFormat="1">
      <c r="A279" s="13"/>
      <c r="B279" s="224"/>
      <c r="C279" s="225"/>
      <c r="D279" s="226" t="s">
        <v>145</v>
      </c>
      <c r="E279" s="227" t="s">
        <v>19</v>
      </c>
      <c r="F279" s="228" t="s">
        <v>183</v>
      </c>
      <c r="G279" s="225"/>
      <c r="H279" s="227" t="s">
        <v>19</v>
      </c>
      <c r="I279" s="229"/>
      <c r="J279" s="225"/>
      <c r="K279" s="225"/>
      <c r="L279" s="230"/>
      <c r="M279" s="231"/>
      <c r="N279" s="232"/>
      <c r="O279" s="232"/>
      <c r="P279" s="232"/>
      <c r="Q279" s="232"/>
      <c r="R279" s="232"/>
      <c r="S279" s="232"/>
      <c r="T279" s="23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4" t="s">
        <v>145</v>
      </c>
      <c r="AU279" s="234" t="s">
        <v>84</v>
      </c>
      <c r="AV279" s="13" t="s">
        <v>81</v>
      </c>
      <c r="AW279" s="13" t="s">
        <v>34</v>
      </c>
      <c r="AX279" s="13" t="s">
        <v>73</v>
      </c>
      <c r="AY279" s="234" t="s">
        <v>134</v>
      </c>
    </row>
    <row r="280" s="2" customFormat="1" ht="24.15" customHeight="1">
      <c r="A280" s="40"/>
      <c r="B280" s="41"/>
      <c r="C280" s="206" t="s">
        <v>371</v>
      </c>
      <c r="D280" s="206" t="s">
        <v>136</v>
      </c>
      <c r="E280" s="207" t="s">
        <v>985</v>
      </c>
      <c r="F280" s="208" t="s">
        <v>986</v>
      </c>
      <c r="G280" s="209" t="s">
        <v>139</v>
      </c>
      <c r="H280" s="210">
        <v>2420</v>
      </c>
      <c r="I280" s="211"/>
      <c r="J280" s="212">
        <f>ROUND(I280*H280,2)</f>
        <v>0</v>
      </c>
      <c r="K280" s="208" t="s">
        <v>140</v>
      </c>
      <c r="L280" s="46"/>
      <c r="M280" s="213" t="s">
        <v>19</v>
      </c>
      <c r="N280" s="214" t="s">
        <v>44</v>
      </c>
      <c r="O280" s="86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141</v>
      </c>
      <c r="AT280" s="217" t="s">
        <v>136</v>
      </c>
      <c r="AU280" s="217" t="s">
        <v>84</v>
      </c>
      <c r="AY280" s="19" t="s">
        <v>134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81</v>
      </c>
      <c r="BK280" s="218">
        <f>ROUND(I280*H280,2)</f>
        <v>0</v>
      </c>
      <c r="BL280" s="19" t="s">
        <v>141</v>
      </c>
      <c r="BM280" s="217" t="s">
        <v>987</v>
      </c>
    </row>
    <row r="281" s="2" customFormat="1">
      <c r="A281" s="40"/>
      <c r="B281" s="41"/>
      <c r="C281" s="42"/>
      <c r="D281" s="219" t="s">
        <v>143</v>
      </c>
      <c r="E281" s="42"/>
      <c r="F281" s="220" t="s">
        <v>988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143</v>
      </c>
      <c r="AU281" s="19" t="s">
        <v>84</v>
      </c>
    </row>
    <row r="282" s="13" customFormat="1">
      <c r="A282" s="13"/>
      <c r="B282" s="224"/>
      <c r="C282" s="225"/>
      <c r="D282" s="226" t="s">
        <v>145</v>
      </c>
      <c r="E282" s="227" t="s">
        <v>19</v>
      </c>
      <c r="F282" s="228" t="s">
        <v>982</v>
      </c>
      <c r="G282" s="225"/>
      <c r="H282" s="227" t="s">
        <v>19</v>
      </c>
      <c r="I282" s="229"/>
      <c r="J282" s="225"/>
      <c r="K282" s="225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145</v>
      </c>
      <c r="AU282" s="234" t="s">
        <v>84</v>
      </c>
      <c r="AV282" s="13" t="s">
        <v>81</v>
      </c>
      <c r="AW282" s="13" t="s">
        <v>34</v>
      </c>
      <c r="AX282" s="13" t="s">
        <v>73</v>
      </c>
      <c r="AY282" s="234" t="s">
        <v>134</v>
      </c>
    </row>
    <row r="283" s="14" customFormat="1">
      <c r="A283" s="14"/>
      <c r="B283" s="235"/>
      <c r="C283" s="236"/>
      <c r="D283" s="226" t="s">
        <v>145</v>
      </c>
      <c r="E283" s="237" t="s">
        <v>19</v>
      </c>
      <c r="F283" s="238" t="s">
        <v>983</v>
      </c>
      <c r="G283" s="236"/>
      <c r="H283" s="239">
        <v>2150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145</v>
      </c>
      <c r="AU283" s="245" t="s">
        <v>84</v>
      </c>
      <c r="AV283" s="14" t="s">
        <v>84</v>
      </c>
      <c r="AW283" s="14" t="s">
        <v>34</v>
      </c>
      <c r="AX283" s="14" t="s">
        <v>73</v>
      </c>
      <c r="AY283" s="245" t="s">
        <v>134</v>
      </c>
    </row>
    <row r="284" s="14" customFormat="1">
      <c r="A284" s="14"/>
      <c r="B284" s="235"/>
      <c r="C284" s="236"/>
      <c r="D284" s="226" t="s">
        <v>145</v>
      </c>
      <c r="E284" s="237" t="s">
        <v>19</v>
      </c>
      <c r="F284" s="238" t="s">
        <v>984</v>
      </c>
      <c r="G284" s="236"/>
      <c r="H284" s="239">
        <v>270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5" t="s">
        <v>145</v>
      </c>
      <c r="AU284" s="245" t="s">
        <v>84</v>
      </c>
      <c r="AV284" s="14" t="s">
        <v>84</v>
      </c>
      <c r="AW284" s="14" t="s">
        <v>34</v>
      </c>
      <c r="AX284" s="14" t="s">
        <v>73</v>
      </c>
      <c r="AY284" s="245" t="s">
        <v>134</v>
      </c>
    </row>
    <row r="285" s="15" customFormat="1">
      <c r="A285" s="15"/>
      <c r="B285" s="246"/>
      <c r="C285" s="247"/>
      <c r="D285" s="226" t="s">
        <v>145</v>
      </c>
      <c r="E285" s="248" t="s">
        <v>19</v>
      </c>
      <c r="F285" s="249" t="s">
        <v>153</v>
      </c>
      <c r="G285" s="247"/>
      <c r="H285" s="250">
        <v>2420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6" t="s">
        <v>145</v>
      </c>
      <c r="AU285" s="256" t="s">
        <v>84</v>
      </c>
      <c r="AV285" s="15" t="s">
        <v>141</v>
      </c>
      <c r="AW285" s="15" t="s">
        <v>34</v>
      </c>
      <c r="AX285" s="15" t="s">
        <v>81</v>
      </c>
      <c r="AY285" s="256" t="s">
        <v>134</v>
      </c>
    </row>
    <row r="286" s="13" customFormat="1">
      <c r="A286" s="13"/>
      <c r="B286" s="224"/>
      <c r="C286" s="225"/>
      <c r="D286" s="226" t="s">
        <v>145</v>
      </c>
      <c r="E286" s="227" t="s">
        <v>19</v>
      </c>
      <c r="F286" s="228" t="s">
        <v>183</v>
      </c>
      <c r="G286" s="225"/>
      <c r="H286" s="227" t="s">
        <v>19</v>
      </c>
      <c r="I286" s="229"/>
      <c r="J286" s="225"/>
      <c r="K286" s="225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145</v>
      </c>
      <c r="AU286" s="234" t="s">
        <v>84</v>
      </c>
      <c r="AV286" s="13" t="s">
        <v>81</v>
      </c>
      <c r="AW286" s="13" t="s">
        <v>34</v>
      </c>
      <c r="AX286" s="13" t="s">
        <v>73</v>
      </c>
      <c r="AY286" s="234" t="s">
        <v>134</v>
      </c>
    </row>
    <row r="287" s="2" customFormat="1" ht="16.5" customHeight="1">
      <c r="A287" s="40"/>
      <c r="B287" s="41"/>
      <c r="C287" s="257" t="s">
        <v>375</v>
      </c>
      <c r="D287" s="257" t="s">
        <v>263</v>
      </c>
      <c r="E287" s="258" t="s">
        <v>989</v>
      </c>
      <c r="F287" s="259" t="s">
        <v>990</v>
      </c>
      <c r="G287" s="260" t="s">
        <v>991</v>
      </c>
      <c r="H287" s="261">
        <v>48.399999999999999</v>
      </c>
      <c r="I287" s="262"/>
      <c r="J287" s="263">
        <f>ROUND(I287*H287,2)</f>
        <v>0</v>
      </c>
      <c r="K287" s="259" t="s">
        <v>140</v>
      </c>
      <c r="L287" s="264"/>
      <c r="M287" s="265" t="s">
        <v>19</v>
      </c>
      <c r="N287" s="266" t="s">
        <v>44</v>
      </c>
      <c r="O287" s="86"/>
      <c r="P287" s="215">
        <f>O287*H287</f>
        <v>0</v>
      </c>
      <c r="Q287" s="215">
        <v>0.001</v>
      </c>
      <c r="R287" s="215">
        <f>Q287*H287</f>
        <v>0.048399999999999999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200</v>
      </c>
      <c r="AT287" s="217" t="s">
        <v>263</v>
      </c>
      <c r="AU287" s="217" t="s">
        <v>84</v>
      </c>
      <c r="AY287" s="19" t="s">
        <v>134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81</v>
      </c>
      <c r="BK287" s="218">
        <f>ROUND(I287*H287,2)</f>
        <v>0</v>
      </c>
      <c r="BL287" s="19" t="s">
        <v>141</v>
      </c>
      <c r="BM287" s="217" t="s">
        <v>992</v>
      </c>
    </row>
    <row r="288" s="14" customFormat="1">
      <c r="A288" s="14"/>
      <c r="B288" s="235"/>
      <c r="C288" s="236"/>
      <c r="D288" s="226" t="s">
        <v>145</v>
      </c>
      <c r="E288" s="236"/>
      <c r="F288" s="238" t="s">
        <v>993</v>
      </c>
      <c r="G288" s="236"/>
      <c r="H288" s="239">
        <v>48.399999999999999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145</v>
      </c>
      <c r="AU288" s="245" t="s">
        <v>84</v>
      </c>
      <c r="AV288" s="14" t="s">
        <v>84</v>
      </c>
      <c r="AW288" s="14" t="s">
        <v>4</v>
      </c>
      <c r="AX288" s="14" t="s">
        <v>81</v>
      </c>
      <c r="AY288" s="245" t="s">
        <v>134</v>
      </c>
    </row>
    <row r="289" s="2" customFormat="1" ht="24.15" customHeight="1">
      <c r="A289" s="40"/>
      <c r="B289" s="41"/>
      <c r="C289" s="206" t="s">
        <v>381</v>
      </c>
      <c r="D289" s="206" t="s">
        <v>136</v>
      </c>
      <c r="E289" s="207" t="s">
        <v>994</v>
      </c>
      <c r="F289" s="208" t="s">
        <v>995</v>
      </c>
      <c r="G289" s="209" t="s">
        <v>139</v>
      </c>
      <c r="H289" s="210">
        <v>1040</v>
      </c>
      <c r="I289" s="211"/>
      <c r="J289" s="212">
        <f>ROUND(I289*H289,2)</f>
        <v>0</v>
      </c>
      <c r="K289" s="208" t="s">
        <v>140</v>
      </c>
      <c r="L289" s="46"/>
      <c r="M289" s="213" t="s">
        <v>19</v>
      </c>
      <c r="N289" s="214" t="s">
        <v>44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141</v>
      </c>
      <c r="AT289" s="217" t="s">
        <v>136</v>
      </c>
      <c r="AU289" s="217" t="s">
        <v>84</v>
      </c>
      <c r="AY289" s="19" t="s">
        <v>134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81</v>
      </c>
      <c r="BK289" s="218">
        <f>ROUND(I289*H289,2)</f>
        <v>0</v>
      </c>
      <c r="BL289" s="19" t="s">
        <v>141</v>
      </c>
      <c r="BM289" s="217" t="s">
        <v>996</v>
      </c>
    </row>
    <row r="290" s="2" customFormat="1">
      <c r="A290" s="40"/>
      <c r="B290" s="41"/>
      <c r="C290" s="42"/>
      <c r="D290" s="219" t="s">
        <v>143</v>
      </c>
      <c r="E290" s="42"/>
      <c r="F290" s="220" t="s">
        <v>997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143</v>
      </c>
      <c r="AU290" s="19" t="s">
        <v>84</v>
      </c>
    </row>
    <row r="291" s="13" customFormat="1">
      <c r="A291" s="13"/>
      <c r="B291" s="224"/>
      <c r="C291" s="225"/>
      <c r="D291" s="226" t="s">
        <v>145</v>
      </c>
      <c r="E291" s="227" t="s">
        <v>19</v>
      </c>
      <c r="F291" s="228" t="s">
        <v>982</v>
      </c>
      <c r="G291" s="225"/>
      <c r="H291" s="227" t="s">
        <v>19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145</v>
      </c>
      <c r="AU291" s="234" t="s">
        <v>84</v>
      </c>
      <c r="AV291" s="13" t="s">
        <v>81</v>
      </c>
      <c r="AW291" s="13" t="s">
        <v>34</v>
      </c>
      <c r="AX291" s="13" t="s">
        <v>73</v>
      </c>
      <c r="AY291" s="234" t="s">
        <v>134</v>
      </c>
    </row>
    <row r="292" s="14" customFormat="1">
      <c r="A292" s="14"/>
      <c r="B292" s="235"/>
      <c r="C292" s="236"/>
      <c r="D292" s="226" t="s">
        <v>145</v>
      </c>
      <c r="E292" s="237" t="s">
        <v>19</v>
      </c>
      <c r="F292" s="238" t="s">
        <v>913</v>
      </c>
      <c r="G292" s="236"/>
      <c r="H292" s="239">
        <v>1040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145</v>
      </c>
      <c r="AU292" s="245" t="s">
        <v>84</v>
      </c>
      <c r="AV292" s="14" t="s">
        <v>84</v>
      </c>
      <c r="AW292" s="14" t="s">
        <v>34</v>
      </c>
      <c r="AX292" s="14" t="s">
        <v>81</v>
      </c>
      <c r="AY292" s="245" t="s">
        <v>134</v>
      </c>
    </row>
    <row r="293" s="13" customFormat="1">
      <c r="A293" s="13"/>
      <c r="B293" s="224"/>
      <c r="C293" s="225"/>
      <c r="D293" s="226" t="s">
        <v>145</v>
      </c>
      <c r="E293" s="227" t="s">
        <v>19</v>
      </c>
      <c r="F293" s="228" t="s">
        <v>183</v>
      </c>
      <c r="G293" s="225"/>
      <c r="H293" s="227" t="s">
        <v>19</v>
      </c>
      <c r="I293" s="229"/>
      <c r="J293" s="225"/>
      <c r="K293" s="225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145</v>
      </c>
      <c r="AU293" s="234" t="s">
        <v>84</v>
      </c>
      <c r="AV293" s="13" t="s">
        <v>81</v>
      </c>
      <c r="AW293" s="13" t="s">
        <v>34</v>
      </c>
      <c r="AX293" s="13" t="s">
        <v>73</v>
      </c>
      <c r="AY293" s="234" t="s">
        <v>134</v>
      </c>
    </row>
    <row r="294" s="2" customFormat="1" ht="16.5" customHeight="1">
      <c r="A294" s="40"/>
      <c r="B294" s="41"/>
      <c r="C294" s="257" t="s">
        <v>390</v>
      </c>
      <c r="D294" s="257" t="s">
        <v>263</v>
      </c>
      <c r="E294" s="258" t="s">
        <v>989</v>
      </c>
      <c r="F294" s="259" t="s">
        <v>990</v>
      </c>
      <c r="G294" s="260" t="s">
        <v>991</v>
      </c>
      <c r="H294" s="261">
        <v>20.800000000000001</v>
      </c>
      <c r="I294" s="262"/>
      <c r="J294" s="263">
        <f>ROUND(I294*H294,2)</f>
        <v>0</v>
      </c>
      <c r="K294" s="259" t="s">
        <v>140</v>
      </c>
      <c r="L294" s="264"/>
      <c r="M294" s="265" t="s">
        <v>19</v>
      </c>
      <c r="N294" s="266" t="s">
        <v>44</v>
      </c>
      <c r="O294" s="86"/>
      <c r="P294" s="215">
        <f>O294*H294</f>
        <v>0</v>
      </c>
      <c r="Q294" s="215">
        <v>0.001</v>
      </c>
      <c r="R294" s="215">
        <f>Q294*H294</f>
        <v>0.020800000000000003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200</v>
      </c>
      <c r="AT294" s="217" t="s">
        <v>263</v>
      </c>
      <c r="AU294" s="217" t="s">
        <v>84</v>
      </c>
      <c r="AY294" s="19" t="s">
        <v>134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81</v>
      </c>
      <c r="BK294" s="218">
        <f>ROUND(I294*H294,2)</f>
        <v>0</v>
      </c>
      <c r="BL294" s="19" t="s">
        <v>141</v>
      </c>
      <c r="BM294" s="217" t="s">
        <v>998</v>
      </c>
    </row>
    <row r="295" s="14" customFormat="1">
      <c r="A295" s="14"/>
      <c r="B295" s="235"/>
      <c r="C295" s="236"/>
      <c r="D295" s="226" t="s">
        <v>145</v>
      </c>
      <c r="E295" s="236"/>
      <c r="F295" s="238" t="s">
        <v>999</v>
      </c>
      <c r="G295" s="236"/>
      <c r="H295" s="239">
        <v>20.800000000000001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5" t="s">
        <v>145</v>
      </c>
      <c r="AU295" s="245" t="s">
        <v>84</v>
      </c>
      <c r="AV295" s="14" t="s">
        <v>84</v>
      </c>
      <c r="AW295" s="14" t="s">
        <v>4</v>
      </c>
      <c r="AX295" s="14" t="s">
        <v>81</v>
      </c>
      <c r="AY295" s="245" t="s">
        <v>134</v>
      </c>
    </row>
    <row r="296" s="2" customFormat="1" ht="24.15" customHeight="1">
      <c r="A296" s="40"/>
      <c r="B296" s="41"/>
      <c r="C296" s="206" t="s">
        <v>398</v>
      </c>
      <c r="D296" s="206" t="s">
        <v>136</v>
      </c>
      <c r="E296" s="207" t="s">
        <v>1000</v>
      </c>
      <c r="F296" s="208" t="s">
        <v>1001</v>
      </c>
      <c r="G296" s="209" t="s">
        <v>139</v>
      </c>
      <c r="H296" s="210">
        <v>1040</v>
      </c>
      <c r="I296" s="211"/>
      <c r="J296" s="212">
        <f>ROUND(I296*H296,2)</f>
        <v>0</v>
      </c>
      <c r="K296" s="208" t="s">
        <v>140</v>
      </c>
      <c r="L296" s="46"/>
      <c r="M296" s="213" t="s">
        <v>19</v>
      </c>
      <c r="N296" s="214" t="s">
        <v>44</v>
      </c>
      <c r="O296" s="86"/>
      <c r="P296" s="215">
        <f>O296*H296</f>
        <v>0</v>
      </c>
      <c r="Q296" s="215">
        <v>0</v>
      </c>
      <c r="R296" s="215">
        <f>Q296*H296</f>
        <v>0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141</v>
      </c>
      <c r="AT296" s="217" t="s">
        <v>136</v>
      </c>
      <c r="AU296" s="217" t="s">
        <v>84</v>
      </c>
      <c r="AY296" s="19" t="s">
        <v>134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9" t="s">
        <v>81</v>
      </c>
      <c r="BK296" s="218">
        <f>ROUND(I296*H296,2)</f>
        <v>0</v>
      </c>
      <c r="BL296" s="19" t="s">
        <v>141</v>
      </c>
      <c r="BM296" s="217" t="s">
        <v>1002</v>
      </c>
    </row>
    <row r="297" s="2" customFormat="1">
      <c r="A297" s="40"/>
      <c r="B297" s="41"/>
      <c r="C297" s="42"/>
      <c r="D297" s="219" t="s">
        <v>143</v>
      </c>
      <c r="E297" s="42"/>
      <c r="F297" s="220" t="s">
        <v>1003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143</v>
      </c>
      <c r="AU297" s="19" t="s">
        <v>84</v>
      </c>
    </row>
    <row r="298" s="13" customFormat="1">
      <c r="A298" s="13"/>
      <c r="B298" s="224"/>
      <c r="C298" s="225"/>
      <c r="D298" s="226" t="s">
        <v>145</v>
      </c>
      <c r="E298" s="227" t="s">
        <v>19</v>
      </c>
      <c r="F298" s="228" t="s">
        <v>912</v>
      </c>
      <c r="G298" s="225"/>
      <c r="H298" s="227" t="s">
        <v>19</v>
      </c>
      <c r="I298" s="229"/>
      <c r="J298" s="225"/>
      <c r="K298" s="225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145</v>
      </c>
      <c r="AU298" s="234" t="s">
        <v>84</v>
      </c>
      <c r="AV298" s="13" t="s">
        <v>81</v>
      </c>
      <c r="AW298" s="13" t="s">
        <v>34</v>
      </c>
      <c r="AX298" s="13" t="s">
        <v>73</v>
      </c>
      <c r="AY298" s="234" t="s">
        <v>134</v>
      </c>
    </row>
    <row r="299" s="14" customFormat="1">
      <c r="A299" s="14"/>
      <c r="B299" s="235"/>
      <c r="C299" s="236"/>
      <c r="D299" s="226" t="s">
        <v>145</v>
      </c>
      <c r="E299" s="237" t="s">
        <v>19</v>
      </c>
      <c r="F299" s="238" t="s">
        <v>913</v>
      </c>
      <c r="G299" s="236"/>
      <c r="H299" s="239">
        <v>1040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5" t="s">
        <v>145</v>
      </c>
      <c r="AU299" s="245" t="s">
        <v>84</v>
      </c>
      <c r="AV299" s="14" t="s">
        <v>84</v>
      </c>
      <c r="AW299" s="14" t="s">
        <v>34</v>
      </c>
      <c r="AX299" s="14" t="s">
        <v>81</v>
      </c>
      <c r="AY299" s="245" t="s">
        <v>134</v>
      </c>
    </row>
    <row r="300" s="2" customFormat="1" ht="24.15" customHeight="1">
      <c r="A300" s="40"/>
      <c r="B300" s="41"/>
      <c r="C300" s="206" t="s">
        <v>404</v>
      </c>
      <c r="D300" s="206" t="s">
        <v>136</v>
      </c>
      <c r="E300" s="207" t="s">
        <v>1004</v>
      </c>
      <c r="F300" s="208" t="s">
        <v>1005</v>
      </c>
      <c r="G300" s="209" t="s">
        <v>139</v>
      </c>
      <c r="H300" s="210">
        <v>1040</v>
      </c>
      <c r="I300" s="211"/>
      <c r="J300" s="212">
        <f>ROUND(I300*H300,2)</f>
        <v>0</v>
      </c>
      <c r="K300" s="208" t="s">
        <v>140</v>
      </c>
      <c r="L300" s="46"/>
      <c r="M300" s="213" t="s">
        <v>19</v>
      </c>
      <c r="N300" s="214" t="s">
        <v>44</v>
      </c>
      <c r="O300" s="86"/>
      <c r="P300" s="215">
        <f>O300*H300</f>
        <v>0</v>
      </c>
      <c r="Q300" s="215">
        <v>0</v>
      </c>
      <c r="R300" s="215">
        <f>Q300*H300</f>
        <v>0</v>
      </c>
      <c r="S300" s="215">
        <v>0</v>
      </c>
      <c r="T300" s="216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7" t="s">
        <v>141</v>
      </c>
      <c r="AT300" s="217" t="s">
        <v>136</v>
      </c>
      <c r="AU300" s="217" t="s">
        <v>84</v>
      </c>
      <c r="AY300" s="19" t="s">
        <v>134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9" t="s">
        <v>81</v>
      </c>
      <c r="BK300" s="218">
        <f>ROUND(I300*H300,2)</f>
        <v>0</v>
      </c>
      <c r="BL300" s="19" t="s">
        <v>141</v>
      </c>
      <c r="BM300" s="217" t="s">
        <v>1006</v>
      </c>
    </row>
    <row r="301" s="2" customFormat="1">
      <c r="A301" s="40"/>
      <c r="B301" s="41"/>
      <c r="C301" s="42"/>
      <c r="D301" s="219" t="s">
        <v>143</v>
      </c>
      <c r="E301" s="42"/>
      <c r="F301" s="220" t="s">
        <v>1007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143</v>
      </c>
      <c r="AU301" s="19" t="s">
        <v>84</v>
      </c>
    </row>
    <row r="302" s="13" customFormat="1">
      <c r="A302" s="13"/>
      <c r="B302" s="224"/>
      <c r="C302" s="225"/>
      <c r="D302" s="226" t="s">
        <v>145</v>
      </c>
      <c r="E302" s="227" t="s">
        <v>19</v>
      </c>
      <c r="F302" s="228" t="s">
        <v>982</v>
      </c>
      <c r="G302" s="225"/>
      <c r="H302" s="227" t="s">
        <v>19</v>
      </c>
      <c r="I302" s="229"/>
      <c r="J302" s="225"/>
      <c r="K302" s="225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145</v>
      </c>
      <c r="AU302" s="234" t="s">
        <v>84</v>
      </c>
      <c r="AV302" s="13" t="s">
        <v>81</v>
      </c>
      <c r="AW302" s="13" t="s">
        <v>34</v>
      </c>
      <c r="AX302" s="13" t="s">
        <v>73</v>
      </c>
      <c r="AY302" s="234" t="s">
        <v>134</v>
      </c>
    </row>
    <row r="303" s="14" customFormat="1">
      <c r="A303" s="14"/>
      <c r="B303" s="235"/>
      <c r="C303" s="236"/>
      <c r="D303" s="226" t="s">
        <v>145</v>
      </c>
      <c r="E303" s="237" t="s">
        <v>19</v>
      </c>
      <c r="F303" s="238" t="s">
        <v>913</v>
      </c>
      <c r="G303" s="236"/>
      <c r="H303" s="239">
        <v>1040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5" t="s">
        <v>145</v>
      </c>
      <c r="AU303" s="245" t="s">
        <v>84</v>
      </c>
      <c r="AV303" s="14" t="s">
        <v>84</v>
      </c>
      <c r="AW303" s="14" t="s">
        <v>34</v>
      </c>
      <c r="AX303" s="14" t="s">
        <v>81</v>
      </c>
      <c r="AY303" s="245" t="s">
        <v>134</v>
      </c>
    </row>
    <row r="304" s="13" customFormat="1">
      <c r="A304" s="13"/>
      <c r="B304" s="224"/>
      <c r="C304" s="225"/>
      <c r="D304" s="226" t="s">
        <v>145</v>
      </c>
      <c r="E304" s="227" t="s">
        <v>19</v>
      </c>
      <c r="F304" s="228" t="s">
        <v>183</v>
      </c>
      <c r="G304" s="225"/>
      <c r="H304" s="227" t="s">
        <v>19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145</v>
      </c>
      <c r="AU304" s="234" t="s">
        <v>84</v>
      </c>
      <c r="AV304" s="13" t="s">
        <v>81</v>
      </c>
      <c r="AW304" s="13" t="s">
        <v>34</v>
      </c>
      <c r="AX304" s="13" t="s">
        <v>73</v>
      </c>
      <c r="AY304" s="234" t="s">
        <v>134</v>
      </c>
    </row>
    <row r="305" s="12" customFormat="1" ht="22.8" customHeight="1">
      <c r="A305" s="12"/>
      <c r="B305" s="190"/>
      <c r="C305" s="191"/>
      <c r="D305" s="192" t="s">
        <v>72</v>
      </c>
      <c r="E305" s="204" t="s">
        <v>84</v>
      </c>
      <c r="F305" s="204" t="s">
        <v>324</v>
      </c>
      <c r="G305" s="191"/>
      <c r="H305" s="191"/>
      <c r="I305" s="194"/>
      <c r="J305" s="205">
        <f>BK305</f>
        <v>0</v>
      </c>
      <c r="K305" s="191"/>
      <c r="L305" s="196"/>
      <c r="M305" s="197"/>
      <c r="N305" s="198"/>
      <c r="O305" s="198"/>
      <c r="P305" s="199">
        <f>SUM(P306:P317)</f>
        <v>0</v>
      </c>
      <c r="Q305" s="198"/>
      <c r="R305" s="199">
        <f>SUM(R306:R317)</f>
        <v>6.14724</v>
      </c>
      <c r="S305" s="198"/>
      <c r="T305" s="200">
        <f>SUM(T306:T317)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1" t="s">
        <v>81</v>
      </c>
      <c r="AT305" s="202" t="s">
        <v>72</v>
      </c>
      <c r="AU305" s="202" t="s">
        <v>81</v>
      </c>
      <c r="AY305" s="201" t="s">
        <v>134</v>
      </c>
      <c r="BK305" s="203">
        <f>SUM(BK306:BK317)</f>
        <v>0</v>
      </c>
    </row>
    <row r="306" s="2" customFormat="1" ht="24.15" customHeight="1">
      <c r="A306" s="40"/>
      <c r="B306" s="41"/>
      <c r="C306" s="206" t="s">
        <v>410</v>
      </c>
      <c r="D306" s="206" t="s">
        <v>136</v>
      </c>
      <c r="E306" s="207" t="s">
        <v>326</v>
      </c>
      <c r="F306" s="208" t="s">
        <v>327</v>
      </c>
      <c r="G306" s="209" t="s">
        <v>177</v>
      </c>
      <c r="H306" s="210">
        <v>15.84</v>
      </c>
      <c r="I306" s="211"/>
      <c r="J306" s="212">
        <f>ROUND(I306*H306,2)</f>
        <v>0</v>
      </c>
      <c r="K306" s="208" t="s">
        <v>140</v>
      </c>
      <c r="L306" s="46"/>
      <c r="M306" s="213" t="s">
        <v>19</v>
      </c>
      <c r="N306" s="214" t="s">
        <v>44</v>
      </c>
      <c r="O306" s="86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141</v>
      </c>
      <c r="AT306" s="217" t="s">
        <v>136</v>
      </c>
      <c r="AU306" s="217" t="s">
        <v>84</v>
      </c>
      <c r="AY306" s="19" t="s">
        <v>134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81</v>
      </c>
      <c r="BK306" s="218">
        <f>ROUND(I306*H306,2)</f>
        <v>0</v>
      </c>
      <c r="BL306" s="19" t="s">
        <v>141</v>
      </c>
      <c r="BM306" s="217" t="s">
        <v>328</v>
      </c>
    </row>
    <row r="307" s="2" customFormat="1">
      <c r="A307" s="40"/>
      <c r="B307" s="41"/>
      <c r="C307" s="42"/>
      <c r="D307" s="219" t="s">
        <v>143</v>
      </c>
      <c r="E307" s="42"/>
      <c r="F307" s="220" t="s">
        <v>329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143</v>
      </c>
      <c r="AU307" s="19" t="s">
        <v>84</v>
      </c>
    </row>
    <row r="308" s="13" customFormat="1">
      <c r="A308" s="13"/>
      <c r="B308" s="224"/>
      <c r="C308" s="225"/>
      <c r="D308" s="226" t="s">
        <v>145</v>
      </c>
      <c r="E308" s="227" t="s">
        <v>19</v>
      </c>
      <c r="F308" s="228" t="s">
        <v>330</v>
      </c>
      <c r="G308" s="225"/>
      <c r="H308" s="227" t="s">
        <v>19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145</v>
      </c>
      <c r="AU308" s="234" t="s">
        <v>84</v>
      </c>
      <c r="AV308" s="13" t="s">
        <v>81</v>
      </c>
      <c r="AW308" s="13" t="s">
        <v>34</v>
      </c>
      <c r="AX308" s="13" t="s">
        <v>73</v>
      </c>
      <c r="AY308" s="234" t="s">
        <v>134</v>
      </c>
    </row>
    <row r="309" s="14" customFormat="1">
      <c r="A309" s="14"/>
      <c r="B309" s="235"/>
      <c r="C309" s="236"/>
      <c r="D309" s="226" t="s">
        <v>145</v>
      </c>
      <c r="E309" s="237" t="s">
        <v>19</v>
      </c>
      <c r="F309" s="238" t="s">
        <v>1008</v>
      </c>
      <c r="G309" s="236"/>
      <c r="H309" s="239">
        <v>15.84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5" t="s">
        <v>145</v>
      </c>
      <c r="AU309" s="245" t="s">
        <v>84</v>
      </c>
      <c r="AV309" s="14" t="s">
        <v>84</v>
      </c>
      <c r="AW309" s="14" t="s">
        <v>34</v>
      </c>
      <c r="AX309" s="14" t="s">
        <v>81</v>
      </c>
      <c r="AY309" s="245" t="s">
        <v>134</v>
      </c>
    </row>
    <row r="310" s="2" customFormat="1" ht="16.5" customHeight="1">
      <c r="A310" s="40"/>
      <c r="B310" s="41"/>
      <c r="C310" s="206" t="s">
        <v>417</v>
      </c>
      <c r="D310" s="206" t="s">
        <v>136</v>
      </c>
      <c r="E310" s="207" t="s">
        <v>335</v>
      </c>
      <c r="F310" s="208" t="s">
        <v>336</v>
      </c>
      <c r="G310" s="209" t="s">
        <v>177</v>
      </c>
      <c r="H310" s="210">
        <v>3.1680000000000001</v>
      </c>
      <c r="I310" s="211"/>
      <c r="J310" s="212">
        <f>ROUND(I310*H310,2)</f>
        <v>0</v>
      </c>
      <c r="K310" s="208" t="s">
        <v>140</v>
      </c>
      <c r="L310" s="46"/>
      <c r="M310" s="213" t="s">
        <v>19</v>
      </c>
      <c r="N310" s="214" t="s">
        <v>44</v>
      </c>
      <c r="O310" s="86"/>
      <c r="P310" s="215">
        <f>O310*H310</f>
        <v>0</v>
      </c>
      <c r="Q310" s="215">
        <v>1.9199999999999999</v>
      </c>
      <c r="R310" s="215">
        <f>Q310*H310</f>
        <v>6.08256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141</v>
      </c>
      <c r="AT310" s="217" t="s">
        <v>136</v>
      </c>
      <c r="AU310" s="217" t="s">
        <v>84</v>
      </c>
      <c r="AY310" s="19" t="s">
        <v>134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81</v>
      </c>
      <c r="BK310" s="218">
        <f>ROUND(I310*H310,2)</f>
        <v>0</v>
      </c>
      <c r="BL310" s="19" t="s">
        <v>141</v>
      </c>
      <c r="BM310" s="217" t="s">
        <v>337</v>
      </c>
    </row>
    <row r="311" s="2" customFormat="1">
      <c r="A311" s="40"/>
      <c r="B311" s="41"/>
      <c r="C311" s="42"/>
      <c r="D311" s="219" t="s">
        <v>143</v>
      </c>
      <c r="E311" s="42"/>
      <c r="F311" s="220" t="s">
        <v>338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143</v>
      </c>
      <c r="AU311" s="19" t="s">
        <v>84</v>
      </c>
    </row>
    <row r="312" s="13" customFormat="1">
      <c r="A312" s="13"/>
      <c r="B312" s="224"/>
      <c r="C312" s="225"/>
      <c r="D312" s="226" t="s">
        <v>145</v>
      </c>
      <c r="E312" s="227" t="s">
        <v>19</v>
      </c>
      <c r="F312" s="228" t="s">
        <v>339</v>
      </c>
      <c r="G312" s="225"/>
      <c r="H312" s="227" t="s">
        <v>19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4" t="s">
        <v>145</v>
      </c>
      <c r="AU312" s="234" t="s">
        <v>84</v>
      </c>
      <c r="AV312" s="13" t="s">
        <v>81</v>
      </c>
      <c r="AW312" s="13" t="s">
        <v>34</v>
      </c>
      <c r="AX312" s="13" t="s">
        <v>73</v>
      </c>
      <c r="AY312" s="234" t="s">
        <v>134</v>
      </c>
    </row>
    <row r="313" s="14" customFormat="1">
      <c r="A313" s="14"/>
      <c r="B313" s="235"/>
      <c r="C313" s="236"/>
      <c r="D313" s="226" t="s">
        <v>145</v>
      </c>
      <c r="E313" s="237" t="s">
        <v>19</v>
      </c>
      <c r="F313" s="238" t="s">
        <v>1009</v>
      </c>
      <c r="G313" s="236"/>
      <c r="H313" s="239">
        <v>3.1680000000000001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5" t="s">
        <v>145</v>
      </c>
      <c r="AU313" s="245" t="s">
        <v>84</v>
      </c>
      <c r="AV313" s="14" t="s">
        <v>84</v>
      </c>
      <c r="AW313" s="14" t="s">
        <v>34</v>
      </c>
      <c r="AX313" s="14" t="s">
        <v>81</v>
      </c>
      <c r="AY313" s="245" t="s">
        <v>134</v>
      </c>
    </row>
    <row r="314" s="2" customFormat="1" ht="16.5" customHeight="1">
      <c r="A314" s="40"/>
      <c r="B314" s="41"/>
      <c r="C314" s="206" t="s">
        <v>422</v>
      </c>
      <c r="D314" s="206" t="s">
        <v>136</v>
      </c>
      <c r="E314" s="207" t="s">
        <v>344</v>
      </c>
      <c r="F314" s="208" t="s">
        <v>345</v>
      </c>
      <c r="G314" s="209" t="s">
        <v>168</v>
      </c>
      <c r="H314" s="210">
        <v>132</v>
      </c>
      <c r="I314" s="211"/>
      <c r="J314" s="212">
        <f>ROUND(I314*H314,2)</f>
        <v>0</v>
      </c>
      <c r="K314" s="208" t="s">
        <v>140</v>
      </c>
      <c r="L314" s="46"/>
      <c r="M314" s="213" t="s">
        <v>19</v>
      </c>
      <c r="N314" s="214" t="s">
        <v>44</v>
      </c>
      <c r="O314" s="86"/>
      <c r="P314" s="215">
        <f>O314*H314</f>
        <v>0</v>
      </c>
      <c r="Q314" s="215">
        <v>0.00048999999999999998</v>
      </c>
      <c r="R314" s="215">
        <f>Q314*H314</f>
        <v>0.064680000000000001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141</v>
      </c>
      <c r="AT314" s="217" t="s">
        <v>136</v>
      </c>
      <c r="AU314" s="217" t="s">
        <v>84</v>
      </c>
      <c r="AY314" s="19" t="s">
        <v>134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81</v>
      </c>
      <c r="BK314" s="218">
        <f>ROUND(I314*H314,2)</f>
        <v>0</v>
      </c>
      <c r="BL314" s="19" t="s">
        <v>141</v>
      </c>
      <c r="BM314" s="217" t="s">
        <v>346</v>
      </c>
    </row>
    <row r="315" s="2" customFormat="1">
      <c r="A315" s="40"/>
      <c r="B315" s="41"/>
      <c r="C315" s="42"/>
      <c r="D315" s="219" t="s">
        <v>143</v>
      </c>
      <c r="E315" s="42"/>
      <c r="F315" s="220" t="s">
        <v>347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143</v>
      </c>
      <c r="AU315" s="19" t="s">
        <v>84</v>
      </c>
    </row>
    <row r="316" s="13" customFormat="1">
      <c r="A316" s="13"/>
      <c r="B316" s="224"/>
      <c r="C316" s="225"/>
      <c r="D316" s="226" t="s">
        <v>145</v>
      </c>
      <c r="E316" s="227" t="s">
        <v>19</v>
      </c>
      <c r="F316" s="228" t="s">
        <v>339</v>
      </c>
      <c r="G316" s="225"/>
      <c r="H316" s="227" t="s">
        <v>19</v>
      </c>
      <c r="I316" s="229"/>
      <c r="J316" s="225"/>
      <c r="K316" s="225"/>
      <c r="L316" s="230"/>
      <c r="M316" s="231"/>
      <c r="N316" s="232"/>
      <c r="O316" s="232"/>
      <c r="P316" s="232"/>
      <c r="Q316" s="232"/>
      <c r="R316" s="232"/>
      <c r="S316" s="232"/>
      <c r="T316" s="23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4" t="s">
        <v>145</v>
      </c>
      <c r="AU316" s="234" t="s">
        <v>84</v>
      </c>
      <c r="AV316" s="13" t="s">
        <v>81</v>
      </c>
      <c r="AW316" s="13" t="s">
        <v>34</v>
      </c>
      <c r="AX316" s="13" t="s">
        <v>73</v>
      </c>
      <c r="AY316" s="234" t="s">
        <v>134</v>
      </c>
    </row>
    <row r="317" s="14" customFormat="1">
      <c r="A317" s="14"/>
      <c r="B317" s="235"/>
      <c r="C317" s="236"/>
      <c r="D317" s="226" t="s">
        <v>145</v>
      </c>
      <c r="E317" s="237" t="s">
        <v>19</v>
      </c>
      <c r="F317" s="238" t="s">
        <v>1010</v>
      </c>
      <c r="G317" s="236"/>
      <c r="H317" s="239">
        <v>132</v>
      </c>
      <c r="I317" s="240"/>
      <c r="J317" s="236"/>
      <c r="K317" s="236"/>
      <c r="L317" s="241"/>
      <c r="M317" s="242"/>
      <c r="N317" s="243"/>
      <c r="O317" s="243"/>
      <c r="P317" s="243"/>
      <c r="Q317" s="243"/>
      <c r="R317" s="243"/>
      <c r="S317" s="243"/>
      <c r="T317" s="24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5" t="s">
        <v>145</v>
      </c>
      <c r="AU317" s="245" t="s">
        <v>84</v>
      </c>
      <c r="AV317" s="14" t="s">
        <v>84</v>
      </c>
      <c r="AW317" s="14" t="s">
        <v>34</v>
      </c>
      <c r="AX317" s="14" t="s">
        <v>81</v>
      </c>
      <c r="AY317" s="245" t="s">
        <v>134</v>
      </c>
    </row>
    <row r="318" s="12" customFormat="1" ht="22.8" customHeight="1">
      <c r="A318" s="12"/>
      <c r="B318" s="190"/>
      <c r="C318" s="191"/>
      <c r="D318" s="192" t="s">
        <v>72</v>
      </c>
      <c r="E318" s="204" t="s">
        <v>141</v>
      </c>
      <c r="F318" s="204" t="s">
        <v>351</v>
      </c>
      <c r="G318" s="191"/>
      <c r="H318" s="191"/>
      <c r="I318" s="194"/>
      <c r="J318" s="205">
        <f>BK318</f>
        <v>0</v>
      </c>
      <c r="K318" s="191"/>
      <c r="L318" s="196"/>
      <c r="M318" s="197"/>
      <c r="N318" s="198"/>
      <c r="O318" s="198"/>
      <c r="P318" s="199">
        <f>SUM(P319:P331)</f>
        <v>0</v>
      </c>
      <c r="Q318" s="198"/>
      <c r="R318" s="199">
        <f>SUM(R319:R331)</f>
        <v>0.8109599999999999</v>
      </c>
      <c r="S318" s="198"/>
      <c r="T318" s="200">
        <f>SUM(T319:T331)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1" t="s">
        <v>81</v>
      </c>
      <c r="AT318" s="202" t="s">
        <v>72</v>
      </c>
      <c r="AU318" s="202" t="s">
        <v>81</v>
      </c>
      <c r="AY318" s="201" t="s">
        <v>134</v>
      </c>
      <c r="BK318" s="203">
        <f>SUM(BK319:BK331)</f>
        <v>0</v>
      </c>
    </row>
    <row r="319" s="2" customFormat="1" ht="16.5" customHeight="1">
      <c r="A319" s="40"/>
      <c r="B319" s="41"/>
      <c r="C319" s="206" t="s">
        <v>430</v>
      </c>
      <c r="D319" s="206" t="s">
        <v>136</v>
      </c>
      <c r="E319" s="207" t="s">
        <v>353</v>
      </c>
      <c r="F319" s="208" t="s">
        <v>354</v>
      </c>
      <c r="G319" s="209" t="s">
        <v>177</v>
      </c>
      <c r="H319" s="210">
        <v>2</v>
      </c>
      <c r="I319" s="211"/>
      <c r="J319" s="212">
        <f>ROUND(I319*H319,2)</f>
        <v>0</v>
      </c>
      <c r="K319" s="208" t="s">
        <v>140</v>
      </c>
      <c r="L319" s="46"/>
      <c r="M319" s="213" t="s">
        <v>19</v>
      </c>
      <c r="N319" s="214" t="s">
        <v>44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141</v>
      </c>
      <c r="AT319" s="217" t="s">
        <v>136</v>
      </c>
      <c r="AU319" s="217" t="s">
        <v>84</v>
      </c>
      <c r="AY319" s="19" t="s">
        <v>134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81</v>
      </c>
      <c r="BK319" s="218">
        <f>ROUND(I319*H319,2)</f>
        <v>0</v>
      </c>
      <c r="BL319" s="19" t="s">
        <v>141</v>
      </c>
      <c r="BM319" s="217" t="s">
        <v>355</v>
      </c>
    </row>
    <row r="320" s="2" customFormat="1">
      <c r="A320" s="40"/>
      <c r="B320" s="41"/>
      <c r="C320" s="42"/>
      <c r="D320" s="219" t="s">
        <v>143</v>
      </c>
      <c r="E320" s="42"/>
      <c r="F320" s="220" t="s">
        <v>356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143</v>
      </c>
      <c r="AU320" s="19" t="s">
        <v>84</v>
      </c>
    </row>
    <row r="321" s="13" customFormat="1">
      <c r="A321" s="13"/>
      <c r="B321" s="224"/>
      <c r="C321" s="225"/>
      <c r="D321" s="226" t="s">
        <v>145</v>
      </c>
      <c r="E321" s="227" t="s">
        <v>19</v>
      </c>
      <c r="F321" s="228" t="s">
        <v>357</v>
      </c>
      <c r="G321" s="225"/>
      <c r="H321" s="227" t="s">
        <v>19</v>
      </c>
      <c r="I321" s="229"/>
      <c r="J321" s="225"/>
      <c r="K321" s="225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145</v>
      </c>
      <c r="AU321" s="234" t="s">
        <v>84</v>
      </c>
      <c r="AV321" s="13" t="s">
        <v>81</v>
      </c>
      <c r="AW321" s="13" t="s">
        <v>34</v>
      </c>
      <c r="AX321" s="13" t="s">
        <v>73</v>
      </c>
      <c r="AY321" s="234" t="s">
        <v>134</v>
      </c>
    </row>
    <row r="322" s="14" customFormat="1">
      <c r="A322" s="14"/>
      <c r="B322" s="235"/>
      <c r="C322" s="236"/>
      <c r="D322" s="226" t="s">
        <v>145</v>
      </c>
      <c r="E322" s="237" t="s">
        <v>19</v>
      </c>
      <c r="F322" s="238" t="s">
        <v>1011</v>
      </c>
      <c r="G322" s="236"/>
      <c r="H322" s="239">
        <v>2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5" t="s">
        <v>145</v>
      </c>
      <c r="AU322" s="245" t="s">
        <v>84</v>
      </c>
      <c r="AV322" s="14" t="s">
        <v>84</v>
      </c>
      <c r="AW322" s="14" t="s">
        <v>34</v>
      </c>
      <c r="AX322" s="14" t="s">
        <v>81</v>
      </c>
      <c r="AY322" s="245" t="s">
        <v>134</v>
      </c>
    </row>
    <row r="323" s="2" customFormat="1" ht="21.75" customHeight="1">
      <c r="A323" s="40"/>
      <c r="B323" s="41"/>
      <c r="C323" s="206" t="s">
        <v>435</v>
      </c>
      <c r="D323" s="206" t="s">
        <v>136</v>
      </c>
      <c r="E323" s="207" t="s">
        <v>363</v>
      </c>
      <c r="F323" s="208" t="s">
        <v>364</v>
      </c>
      <c r="G323" s="209" t="s">
        <v>365</v>
      </c>
      <c r="H323" s="210">
        <v>4</v>
      </c>
      <c r="I323" s="211"/>
      <c r="J323" s="212">
        <f>ROUND(I323*H323,2)</f>
        <v>0</v>
      </c>
      <c r="K323" s="208" t="s">
        <v>140</v>
      </c>
      <c r="L323" s="46"/>
      <c r="M323" s="213" t="s">
        <v>19</v>
      </c>
      <c r="N323" s="214" t="s">
        <v>44</v>
      </c>
      <c r="O323" s="86"/>
      <c r="P323" s="215">
        <f>O323*H323</f>
        <v>0</v>
      </c>
      <c r="Q323" s="215">
        <v>0.087419999999999998</v>
      </c>
      <c r="R323" s="215">
        <f>Q323*H323</f>
        <v>0.34967999999999999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141</v>
      </c>
      <c r="AT323" s="217" t="s">
        <v>136</v>
      </c>
      <c r="AU323" s="217" t="s">
        <v>84</v>
      </c>
      <c r="AY323" s="19" t="s">
        <v>134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81</v>
      </c>
      <c r="BK323" s="218">
        <f>ROUND(I323*H323,2)</f>
        <v>0</v>
      </c>
      <c r="BL323" s="19" t="s">
        <v>141</v>
      </c>
      <c r="BM323" s="217" t="s">
        <v>366</v>
      </c>
    </row>
    <row r="324" s="2" customFormat="1">
      <c r="A324" s="40"/>
      <c r="B324" s="41"/>
      <c r="C324" s="42"/>
      <c r="D324" s="219" t="s">
        <v>143</v>
      </c>
      <c r="E324" s="42"/>
      <c r="F324" s="220" t="s">
        <v>367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143</v>
      </c>
      <c r="AU324" s="19" t="s">
        <v>84</v>
      </c>
    </row>
    <row r="325" s="13" customFormat="1">
      <c r="A325" s="13"/>
      <c r="B325" s="224"/>
      <c r="C325" s="225"/>
      <c r="D325" s="226" t="s">
        <v>145</v>
      </c>
      <c r="E325" s="227" t="s">
        <v>19</v>
      </c>
      <c r="F325" s="228" t="s">
        <v>205</v>
      </c>
      <c r="G325" s="225"/>
      <c r="H325" s="227" t="s">
        <v>19</v>
      </c>
      <c r="I325" s="229"/>
      <c r="J325" s="225"/>
      <c r="K325" s="225"/>
      <c r="L325" s="230"/>
      <c r="M325" s="231"/>
      <c r="N325" s="232"/>
      <c r="O325" s="232"/>
      <c r="P325" s="232"/>
      <c r="Q325" s="232"/>
      <c r="R325" s="232"/>
      <c r="S325" s="232"/>
      <c r="T325" s="23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4" t="s">
        <v>145</v>
      </c>
      <c r="AU325" s="234" t="s">
        <v>84</v>
      </c>
      <c r="AV325" s="13" t="s">
        <v>81</v>
      </c>
      <c r="AW325" s="13" t="s">
        <v>34</v>
      </c>
      <c r="AX325" s="13" t="s">
        <v>73</v>
      </c>
      <c r="AY325" s="234" t="s">
        <v>134</v>
      </c>
    </row>
    <row r="326" s="14" customFormat="1">
      <c r="A326" s="14"/>
      <c r="B326" s="235"/>
      <c r="C326" s="236"/>
      <c r="D326" s="226" t="s">
        <v>145</v>
      </c>
      <c r="E326" s="237" t="s">
        <v>19</v>
      </c>
      <c r="F326" s="238" t="s">
        <v>506</v>
      </c>
      <c r="G326" s="236"/>
      <c r="H326" s="239">
        <v>4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5" t="s">
        <v>145</v>
      </c>
      <c r="AU326" s="245" t="s">
        <v>84</v>
      </c>
      <c r="AV326" s="14" t="s">
        <v>84</v>
      </c>
      <c r="AW326" s="14" t="s">
        <v>34</v>
      </c>
      <c r="AX326" s="14" t="s">
        <v>81</v>
      </c>
      <c r="AY326" s="245" t="s">
        <v>134</v>
      </c>
    </row>
    <row r="327" s="2" customFormat="1" ht="16.5" customHeight="1">
      <c r="A327" s="40"/>
      <c r="B327" s="41"/>
      <c r="C327" s="257" t="s">
        <v>441</v>
      </c>
      <c r="D327" s="257" t="s">
        <v>263</v>
      </c>
      <c r="E327" s="258" t="s">
        <v>372</v>
      </c>
      <c r="F327" s="259" t="s">
        <v>373</v>
      </c>
      <c r="G327" s="260" t="s">
        <v>365</v>
      </c>
      <c r="H327" s="261">
        <v>4</v>
      </c>
      <c r="I327" s="262"/>
      <c r="J327" s="263">
        <f>ROUND(I327*H327,2)</f>
        <v>0</v>
      </c>
      <c r="K327" s="259" t="s">
        <v>140</v>
      </c>
      <c r="L327" s="264"/>
      <c r="M327" s="265" t="s">
        <v>19</v>
      </c>
      <c r="N327" s="266" t="s">
        <v>44</v>
      </c>
      <c r="O327" s="86"/>
      <c r="P327" s="215">
        <f>O327*H327</f>
        <v>0</v>
      </c>
      <c r="Q327" s="215">
        <v>0.027</v>
      </c>
      <c r="R327" s="215">
        <f>Q327*H327</f>
        <v>0.108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200</v>
      </c>
      <c r="AT327" s="217" t="s">
        <v>263</v>
      </c>
      <c r="AU327" s="217" t="s">
        <v>84</v>
      </c>
      <c r="AY327" s="19" t="s">
        <v>134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81</v>
      </c>
      <c r="BK327" s="218">
        <f>ROUND(I327*H327,2)</f>
        <v>0</v>
      </c>
      <c r="BL327" s="19" t="s">
        <v>141</v>
      </c>
      <c r="BM327" s="217" t="s">
        <v>374</v>
      </c>
    </row>
    <row r="328" s="2" customFormat="1" ht="24.15" customHeight="1">
      <c r="A328" s="40"/>
      <c r="B328" s="41"/>
      <c r="C328" s="206" t="s">
        <v>445</v>
      </c>
      <c r="D328" s="206" t="s">
        <v>136</v>
      </c>
      <c r="E328" s="207" t="s">
        <v>376</v>
      </c>
      <c r="F328" s="208" t="s">
        <v>377</v>
      </c>
      <c r="G328" s="209" t="s">
        <v>365</v>
      </c>
      <c r="H328" s="210">
        <v>4</v>
      </c>
      <c r="I328" s="211"/>
      <c r="J328" s="212">
        <f>ROUND(I328*H328,2)</f>
        <v>0</v>
      </c>
      <c r="K328" s="208" t="s">
        <v>140</v>
      </c>
      <c r="L328" s="46"/>
      <c r="M328" s="213" t="s">
        <v>19</v>
      </c>
      <c r="N328" s="214" t="s">
        <v>44</v>
      </c>
      <c r="O328" s="86"/>
      <c r="P328" s="215">
        <f>O328*H328</f>
        <v>0</v>
      </c>
      <c r="Q328" s="215">
        <v>0.088319999999999996</v>
      </c>
      <c r="R328" s="215">
        <f>Q328*H328</f>
        <v>0.35327999999999998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141</v>
      </c>
      <c r="AT328" s="217" t="s">
        <v>136</v>
      </c>
      <c r="AU328" s="217" t="s">
        <v>84</v>
      </c>
      <c r="AY328" s="19" t="s">
        <v>134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81</v>
      </c>
      <c r="BK328" s="218">
        <f>ROUND(I328*H328,2)</f>
        <v>0</v>
      </c>
      <c r="BL328" s="19" t="s">
        <v>141</v>
      </c>
      <c r="BM328" s="217" t="s">
        <v>378</v>
      </c>
    </row>
    <row r="329" s="2" customFormat="1">
      <c r="A329" s="40"/>
      <c r="B329" s="41"/>
      <c r="C329" s="42"/>
      <c r="D329" s="219" t="s">
        <v>143</v>
      </c>
      <c r="E329" s="42"/>
      <c r="F329" s="220" t="s">
        <v>379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143</v>
      </c>
      <c r="AU329" s="19" t="s">
        <v>84</v>
      </c>
    </row>
    <row r="330" s="13" customFormat="1">
      <c r="A330" s="13"/>
      <c r="B330" s="224"/>
      <c r="C330" s="225"/>
      <c r="D330" s="226" t="s">
        <v>145</v>
      </c>
      <c r="E330" s="227" t="s">
        <v>19</v>
      </c>
      <c r="F330" s="228" t="s">
        <v>205</v>
      </c>
      <c r="G330" s="225"/>
      <c r="H330" s="227" t="s">
        <v>19</v>
      </c>
      <c r="I330" s="229"/>
      <c r="J330" s="225"/>
      <c r="K330" s="225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145</v>
      </c>
      <c r="AU330" s="234" t="s">
        <v>84</v>
      </c>
      <c r="AV330" s="13" t="s">
        <v>81</v>
      </c>
      <c r="AW330" s="13" t="s">
        <v>34</v>
      </c>
      <c r="AX330" s="13" t="s">
        <v>73</v>
      </c>
      <c r="AY330" s="234" t="s">
        <v>134</v>
      </c>
    </row>
    <row r="331" s="14" customFormat="1">
      <c r="A331" s="14"/>
      <c r="B331" s="235"/>
      <c r="C331" s="236"/>
      <c r="D331" s="226" t="s">
        <v>145</v>
      </c>
      <c r="E331" s="237" t="s">
        <v>19</v>
      </c>
      <c r="F331" s="238" t="s">
        <v>506</v>
      </c>
      <c r="G331" s="236"/>
      <c r="H331" s="239">
        <v>4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5" t="s">
        <v>145</v>
      </c>
      <c r="AU331" s="245" t="s">
        <v>84</v>
      </c>
      <c r="AV331" s="14" t="s">
        <v>84</v>
      </c>
      <c r="AW331" s="14" t="s">
        <v>34</v>
      </c>
      <c r="AX331" s="14" t="s">
        <v>81</v>
      </c>
      <c r="AY331" s="245" t="s">
        <v>134</v>
      </c>
    </row>
    <row r="332" s="12" customFormat="1" ht="22.8" customHeight="1">
      <c r="A332" s="12"/>
      <c r="B332" s="190"/>
      <c r="C332" s="191"/>
      <c r="D332" s="192" t="s">
        <v>72</v>
      </c>
      <c r="E332" s="204" t="s">
        <v>174</v>
      </c>
      <c r="F332" s="204" t="s">
        <v>380</v>
      </c>
      <c r="G332" s="191"/>
      <c r="H332" s="191"/>
      <c r="I332" s="194"/>
      <c r="J332" s="205">
        <f>BK332</f>
        <v>0</v>
      </c>
      <c r="K332" s="191"/>
      <c r="L332" s="196"/>
      <c r="M332" s="197"/>
      <c r="N332" s="198"/>
      <c r="O332" s="198"/>
      <c r="P332" s="199">
        <f>SUM(P333:P556)</f>
        <v>0</v>
      </c>
      <c r="Q332" s="198"/>
      <c r="R332" s="199">
        <f>SUM(R333:R556)</f>
        <v>73.427840000000003</v>
      </c>
      <c r="S332" s="198"/>
      <c r="T332" s="200">
        <f>SUM(T333:T556)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1" t="s">
        <v>81</v>
      </c>
      <c r="AT332" s="202" t="s">
        <v>72</v>
      </c>
      <c r="AU332" s="202" t="s">
        <v>81</v>
      </c>
      <c r="AY332" s="201" t="s">
        <v>134</v>
      </c>
      <c r="BK332" s="203">
        <f>SUM(BK333:BK556)</f>
        <v>0</v>
      </c>
    </row>
    <row r="333" s="2" customFormat="1" ht="21.75" customHeight="1">
      <c r="A333" s="40"/>
      <c r="B333" s="41"/>
      <c r="C333" s="206" t="s">
        <v>451</v>
      </c>
      <c r="D333" s="206" t="s">
        <v>136</v>
      </c>
      <c r="E333" s="207" t="s">
        <v>382</v>
      </c>
      <c r="F333" s="208" t="s">
        <v>383</v>
      </c>
      <c r="G333" s="209" t="s">
        <v>139</v>
      </c>
      <c r="H333" s="210">
        <v>3182</v>
      </c>
      <c r="I333" s="211"/>
      <c r="J333" s="212">
        <f>ROUND(I333*H333,2)</f>
        <v>0</v>
      </c>
      <c r="K333" s="208" t="s">
        <v>140</v>
      </c>
      <c r="L333" s="46"/>
      <c r="M333" s="213" t="s">
        <v>19</v>
      </c>
      <c r="N333" s="214" t="s">
        <v>44</v>
      </c>
      <c r="O333" s="86"/>
      <c r="P333" s="215">
        <f>O333*H333</f>
        <v>0</v>
      </c>
      <c r="Q333" s="215">
        <v>0</v>
      </c>
      <c r="R333" s="215">
        <f>Q333*H333</f>
        <v>0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141</v>
      </c>
      <c r="AT333" s="217" t="s">
        <v>136</v>
      </c>
      <c r="AU333" s="217" t="s">
        <v>84</v>
      </c>
      <c r="AY333" s="19" t="s">
        <v>134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81</v>
      </c>
      <c r="BK333" s="218">
        <f>ROUND(I333*H333,2)</f>
        <v>0</v>
      </c>
      <c r="BL333" s="19" t="s">
        <v>141</v>
      </c>
      <c r="BM333" s="217" t="s">
        <v>1012</v>
      </c>
    </row>
    <row r="334" s="2" customFormat="1">
      <c r="A334" s="40"/>
      <c r="B334" s="41"/>
      <c r="C334" s="42"/>
      <c r="D334" s="219" t="s">
        <v>143</v>
      </c>
      <c r="E334" s="42"/>
      <c r="F334" s="220" t="s">
        <v>385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143</v>
      </c>
      <c r="AU334" s="19" t="s">
        <v>84</v>
      </c>
    </row>
    <row r="335" s="13" customFormat="1">
      <c r="A335" s="13"/>
      <c r="B335" s="224"/>
      <c r="C335" s="225"/>
      <c r="D335" s="226" t="s">
        <v>145</v>
      </c>
      <c r="E335" s="227" t="s">
        <v>19</v>
      </c>
      <c r="F335" s="228" t="s">
        <v>935</v>
      </c>
      <c r="G335" s="225"/>
      <c r="H335" s="227" t="s">
        <v>19</v>
      </c>
      <c r="I335" s="229"/>
      <c r="J335" s="225"/>
      <c r="K335" s="225"/>
      <c r="L335" s="230"/>
      <c r="M335" s="231"/>
      <c r="N335" s="232"/>
      <c r="O335" s="232"/>
      <c r="P335" s="232"/>
      <c r="Q335" s="232"/>
      <c r="R335" s="232"/>
      <c r="S335" s="232"/>
      <c r="T335" s="23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4" t="s">
        <v>145</v>
      </c>
      <c r="AU335" s="234" t="s">
        <v>84</v>
      </c>
      <c r="AV335" s="13" t="s">
        <v>81</v>
      </c>
      <c r="AW335" s="13" t="s">
        <v>34</v>
      </c>
      <c r="AX335" s="13" t="s">
        <v>73</v>
      </c>
      <c r="AY335" s="234" t="s">
        <v>134</v>
      </c>
    </row>
    <row r="336" s="13" customFormat="1">
      <c r="A336" s="13"/>
      <c r="B336" s="224"/>
      <c r="C336" s="225"/>
      <c r="D336" s="226" t="s">
        <v>145</v>
      </c>
      <c r="E336" s="227" t="s">
        <v>19</v>
      </c>
      <c r="F336" s="228" t="s">
        <v>147</v>
      </c>
      <c r="G336" s="225"/>
      <c r="H336" s="227" t="s">
        <v>19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145</v>
      </c>
      <c r="AU336" s="234" t="s">
        <v>84</v>
      </c>
      <c r="AV336" s="13" t="s">
        <v>81</v>
      </c>
      <c r="AW336" s="13" t="s">
        <v>34</v>
      </c>
      <c r="AX336" s="13" t="s">
        <v>73</v>
      </c>
      <c r="AY336" s="234" t="s">
        <v>134</v>
      </c>
    </row>
    <row r="337" s="14" customFormat="1">
      <c r="A337" s="14"/>
      <c r="B337" s="235"/>
      <c r="C337" s="236"/>
      <c r="D337" s="226" t="s">
        <v>145</v>
      </c>
      <c r="E337" s="237" t="s">
        <v>19</v>
      </c>
      <c r="F337" s="238" t="s">
        <v>1013</v>
      </c>
      <c r="G337" s="236"/>
      <c r="H337" s="239">
        <v>30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145</v>
      </c>
      <c r="AU337" s="245" t="s">
        <v>84</v>
      </c>
      <c r="AV337" s="14" t="s">
        <v>84</v>
      </c>
      <c r="AW337" s="14" t="s">
        <v>34</v>
      </c>
      <c r="AX337" s="14" t="s">
        <v>73</v>
      </c>
      <c r="AY337" s="245" t="s">
        <v>134</v>
      </c>
    </row>
    <row r="338" s="14" customFormat="1">
      <c r="A338" s="14"/>
      <c r="B338" s="235"/>
      <c r="C338" s="236"/>
      <c r="D338" s="226" t="s">
        <v>145</v>
      </c>
      <c r="E338" s="237" t="s">
        <v>19</v>
      </c>
      <c r="F338" s="238" t="s">
        <v>1014</v>
      </c>
      <c r="G338" s="236"/>
      <c r="H338" s="239">
        <v>310</v>
      </c>
      <c r="I338" s="240"/>
      <c r="J338" s="236"/>
      <c r="K338" s="236"/>
      <c r="L338" s="241"/>
      <c r="M338" s="242"/>
      <c r="N338" s="243"/>
      <c r="O338" s="243"/>
      <c r="P338" s="243"/>
      <c r="Q338" s="243"/>
      <c r="R338" s="243"/>
      <c r="S338" s="243"/>
      <c r="T338" s="24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5" t="s">
        <v>145</v>
      </c>
      <c r="AU338" s="245" t="s">
        <v>84</v>
      </c>
      <c r="AV338" s="14" t="s">
        <v>84</v>
      </c>
      <c r="AW338" s="14" t="s">
        <v>34</v>
      </c>
      <c r="AX338" s="14" t="s">
        <v>73</v>
      </c>
      <c r="AY338" s="245" t="s">
        <v>134</v>
      </c>
    </row>
    <row r="339" s="14" customFormat="1">
      <c r="A339" s="14"/>
      <c r="B339" s="235"/>
      <c r="C339" s="236"/>
      <c r="D339" s="226" t="s">
        <v>145</v>
      </c>
      <c r="E339" s="237" t="s">
        <v>19</v>
      </c>
      <c r="F339" s="238" t="s">
        <v>1015</v>
      </c>
      <c r="G339" s="236"/>
      <c r="H339" s="239">
        <v>260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5" t="s">
        <v>145</v>
      </c>
      <c r="AU339" s="245" t="s">
        <v>84</v>
      </c>
      <c r="AV339" s="14" t="s">
        <v>84</v>
      </c>
      <c r="AW339" s="14" t="s">
        <v>34</v>
      </c>
      <c r="AX339" s="14" t="s">
        <v>73</v>
      </c>
      <c r="AY339" s="245" t="s">
        <v>134</v>
      </c>
    </row>
    <row r="340" s="14" customFormat="1">
      <c r="A340" s="14"/>
      <c r="B340" s="235"/>
      <c r="C340" s="236"/>
      <c r="D340" s="226" t="s">
        <v>145</v>
      </c>
      <c r="E340" s="237" t="s">
        <v>19</v>
      </c>
      <c r="F340" s="238" t="s">
        <v>1016</v>
      </c>
      <c r="G340" s="236"/>
      <c r="H340" s="239">
        <v>130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5" t="s">
        <v>145</v>
      </c>
      <c r="AU340" s="245" t="s">
        <v>84</v>
      </c>
      <c r="AV340" s="14" t="s">
        <v>84</v>
      </c>
      <c r="AW340" s="14" t="s">
        <v>34</v>
      </c>
      <c r="AX340" s="14" t="s">
        <v>73</v>
      </c>
      <c r="AY340" s="245" t="s">
        <v>134</v>
      </c>
    </row>
    <row r="341" s="14" customFormat="1">
      <c r="A341" s="14"/>
      <c r="B341" s="235"/>
      <c r="C341" s="236"/>
      <c r="D341" s="226" t="s">
        <v>145</v>
      </c>
      <c r="E341" s="237" t="s">
        <v>19</v>
      </c>
      <c r="F341" s="238" t="s">
        <v>1017</v>
      </c>
      <c r="G341" s="236"/>
      <c r="H341" s="239">
        <v>80</v>
      </c>
      <c r="I341" s="240"/>
      <c r="J341" s="236"/>
      <c r="K341" s="236"/>
      <c r="L341" s="241"/>
      <c r="M341" s="242"/>
      <c r="N341" s="243"/>
      <c r="O341" s="243"/>
      <c r="P341" s="243"/>
      <c r="Q341" s="243"/>
      <c r="R341" s="243"/>
      <c r="S341" s="243"/>
      <c r="T341" s="24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5" t="s">
        <v>145</v>
      </c>
      <c r="AU341" s="245" t="s">
        <v>84</v>
      </c>
      <c r="AV341" s="14" t="s">
        <v>84</v>
      </c>
      <c r="AW341" s="14" t="s">
        <v>34</v>
      </c>
      <c r="AX341" s="14" t="s">
        <v>73</v>
      </c>
      <c r="AY341" s="245" t="s">
        <v>134</v>
      </c>
    </row>
    <row r="342" s="14" customFormat="1">
      <c r="A342" s="14"/>
      <c r="B342" s="235"/>
      <c r="C342" s="236"/>
      <c r="D342" s="226" t="s">
        <v>145</v>
      </c>
      <c r="E342" s="237" t="s">
        <v>19</v>
      </c>
      <c r="F342" s="238" t="s">
        <v>1018</v>
      </c>
      <c r="G342" s="236"/>
      <c r="H342" s="239">
        <v>80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145</v>
      </c>
      <c r="AU342" s="245" t="s">
        <v>84</v>
      </c>
      <c r="AV342" s="14" t="s">
        <v>84</v>
      </c>
      <c r="AW342" s="14" t="s">
        <v>34</v>
      </c>
      <c r="AX342" s="14" t="s">
        <v>73</v>
      </c>
      <c r="AY342" s="245" t="s">
        <v>134</v>
      </c>
    </row>
    <row r="343" s="14" customFormat="1">
      <c r="A343" s="14"/>
      <c r="B343" s="235"/>
      <c r="C343" s="236"/>
      <c r="D343" s="226" t="s">
        <v>145</v>
      </c>
      <c r="E343" s="237" t="s">
        <v>19</v>
      </c>
      <c r="F343" s="238" t="s">
        <v>1019</v>
      </c>
      <c r="G343" s="236"/>
      <c r="H343" s="239">
        <v>200</v>
      </c>
      <c r="I343" s="240"/>
      <c r="J343" s="236"/>
      <c r="K343" s="236"/>
      <c r="L343" s="241"/>
      <c r="M343" s="242"/>
      <c r="N343" s="243"/>
      <c r="O343" s="243"/>
      <c r="P343" s="243"/>
      <c r="Q343" s="243"/>
      <c r="R343" s="243"/>
      <c r="S343" s="243"/>
      <c r="T343" s="24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5" t="s">
        <v>145</v>
      </c>
      <c r="AU343" s="245" t="s">
        <v>84</v>
      </c>
      <c r="AV343" s="14" t="s">
        <v>84</v>
      </c>
      <c r="AW343" s="14" t="s">
        <v>34</v>
      </c>
      <c r="AX343" s="14" t="s">
        <v>73</v>
      </c>
      <c r="AY343" s="245" t="s">
        <v>134</v>
      </c>
    </row>
    <row r="344" s="14" customFormat="1">
      <c r="A344" s="14"/>
      <c r="B344" s="235"/>
      <c r="C344" s="236"/>
      <c r="D344" s="226" t="s">
        <v>145</v>
      </c>
      <c r="E344" s="237" t="s">
        <v>19</v>
      </c>
      <c r="F344" s="238" t="s">
        <v>1020</v>
      </c>
      <c r="G344" s="236"/>
      <c r="H344" s="239">
        <v>210</v>
      </c>
      <c r="I344" s="240"/>
      <c r="J344" s="236"/>
      <c r="K344" s="236"/>
      <c r="L344" s="241"/>
      <c r="M344" s="242"/>
      <c r="N344" s="243"/>
      <c r="O344" s="243"/>
      <c r="P344" s="243"/>
      <c r="Q344" s="243"/>
      <c r="R344" s="243"/>
      <c r="S344" s="243"/>
      <c r="T344" s="24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5" t="s">
        <v>145</v>
      </c>
      <c r="AU344" s="245" t="s">
        <v>84</v>
      </c>
      <c r="AV344" s="14" t="s">
        <v>84</v>
      </c>
      <c r="AW344" s="14" t="s">
        <v>34</v>
      </c>
      <c r="AX344" s="14" t="s">
        <v>73</v>
      </c>
      <c r="AY344" s="245" t="s">
        <v>134</v>
      </c>
    </row>
    <row r="345" s="14" customFormat="1">
      <c r="A345" s="14"/>
      <c r="B345" s="235"/>
      <c r="C345" s="236"/>
      <c r="D345" s="226" t="s">
        <v>145</v>
      </c>
      <c r="E345" s="237" t="s">
        <v>19</v>
      </c>
      <c r="F345" s="238" t="s">
        <v>1021</v>
      </c>
      <c r="G345" s="236"/>
      <c r="H345" s="239">
        <v>120</v>
      </c>
      <c r="I345" s="240"/>
      <c r="J345" s="236"/>
      <c r="K345" s="236"/>
      <c r="L345" s="241"/>
      <c r="M345" s="242"/>
      <c r="N345" s="243"/>
      <c r="O345" s="243"/>
      <c r="P345" s="243"/>
      <c r="Q345" s="243"/>
      <c r="R345" s="243"/>
      <c r="S345" s="243"/>
      <c r="T345" s="24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5" t="s">
        <v>145</v>
      </c>
      <c r="AU345" s="245" t="s">
        <v>84</v>
      </c>
      <c r="AV345" s="14" t="s">
        <v>84</v>
      </c>
      <c r="AW345" s="14" t="s">
        <v>34</v>
      </c>
      <c r="AX345" s="14" t="s">
        <v>73</v>
      </c>
      <c r="AY345" s="245" t="s">
        <v>134</v>
      </c>
    </row>
    <row r="346" s="14" customFormat="1">
      <c r="A346" s="14"/>
      <c r="B346" s="235"/>
      <c r="C346" s="236"/>
      <c r="D346" s="226" t="s">
        <v>145</v>
      </c>
      <c r="E346" s="237" t="s">
        <v>19</v>
      </c>
      <c r="F346" s="238" t="s">
        <v>1022</v>
      </c>
      <c r="G346" s="236"/>
      <c r="H346" s="239">
        <v>30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5" t="s">
        <v>145</v>
      </c>
      <c r="AU346" s="245" t="s">
        <v>84</v>
      </c>
      <c r="AV346" s="14" t="s">
        <v>84</v>
      </c>
      <c r="AW346" s="14" t="s">
        <v>34</v>
      </c>
      <c r="AX346" s="14" t="s">
        <v>73</v>
      </c>
      <c r="AY346" s="245" t="s">
        <v>134</v>
      </c>
    </row>
    <row r="347" s="13" customFormat="1">
      <c r="A347" s="13"/>
      <c r="B347" s="224"/>
      <c r="C347" s="225"/>
      <c r="D347" s="226" t="s">
        <v>145</v>
      </c>
      <c r="E347" s="227" t="s">
        <v>19</v>
      </c>
      <c r="F347" s="228" t="s">
        <v>946</v>
      </c>
      <c r="G347" s="225"/>
      <c r="H347" s="227" t="s">
        <v>19</v>
      </c>
      <c r="I347" s="229"/>
      <c r="J347" s="225"/>
      <c r="K347" s="225"/>
      <c r="L347" s="230"/>
      <c r="M347" s="231"/>
      <c r="N347" s="232"/>
      <c r="O347" s="232"/>
      <c r="P347" s="232"/>
      <c r="Q347" s="232"/>
      <c r="R347" s="232"/>
      <c r="S347" s="232"/>
      <c r="T347" s="23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4" t="s">
        <v>145</v>
      </c>
      <c r="AU347" s="234" t="s">
        <v>84</v>
      </c>
      <c r="AV347" s="13" t="s">
        <v>81</v>
      </c>
      <c r="AW347" s="13" t="s">
        <v>34</v>
      </c>
      <c r="AX347" s="13" t="s">
        <v>73</v>
      </c>
      <c r="AY347" s="234" t="s">
        <v>134</v>
      </c>
    </row>
    <row r="348" s="13" customFormat="1">
      <c r="A348" s="13"/>
      <c r="B348" s="224"/>
      <c r="C348" s="225"/>
      <c r="D348" s="226" t="s">
        <v>145</v>
      </c>
      <c r="E348" s="227" t="s">
        <v>19</v>
      </c>
      <c r="F348" s="228" t="s">
        <v>147</v>
      </c>
      <c r="G348" s="225"/>
      <c r="H348" s="227" t="s">
        <v>19</v>
      </c>
      <c r="I348" s="229"/>
      <c r="J348" s="225"/>
      <c r="K348" s="225"/>
      <c r="L348" s="230"/>
      <c r="M348" s="231"/>
      <c r="N348" s="232"/>
      <c r="O348" s="232"/>
      <c r="P348" s="232"/>
      <c r="Q348" s="232"/>
      <c r="R348" s="232"/>
      <c r="S348" s="232"/>
      <c r="T348" s="23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4" t="s">
        <v>145</v>
      </c>
      <c r="AU348" s="234" t="s">
        <v>84</v>
      </c>
      <c r="AV348" s="13" t="s">
        <v>81</v>
      </c>
      <c r="AW348" s="13" t="s">
        <v>34</v>
      </c>
      <c r="AX348" s="13" t="s">
        <v>73</v>
      </c>
      <c r="AY348" s="234" t="s">
        <v>134</v>
      </c>
    </row>
    <row r="349" s="14" customFormat="1">
      <c r="A349" s="14"/>
      <c r="B349" s="235"/>
      <c r="C349" s="236"/>
      <c r="D349" s="226" t="s">
        <v>145</v>
      </c>
      <c r="E349" s="237" t="s">
        <v>19</v>
      </c>
      <c r="F349" s="238" t="s">
        <v>947</v>
      </c>
      <c r="G349" s="236"/>
      <c r="H349" s="239">
        <v>25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5" t="s">
        <v>145</v>
      </c>
      <c r="AU349" s="245" t="s">
        <v>84</v>
      </c>
      <c r="AV349" s="14" t="s">
        <v>84</v>
      </c>
      <c r="AW349" s="14" t="s">
        <v>34</v>
      </c>
      <c r="AX349" s="14" t="s">
        <v>73</v>
      </c>
      <c r="AY349" s="245" t="s">
        <v>134</v>
      </c>
    </row>
    <row r="350" s="13" customFormat="1">
      <c r="A350" s="13"/>
      <c r="B350" s="224"/>
      <c r="C350" s="225"/>
      <c r="D350" s="226" t="s">
        <v>145</v>
      </c>
      <c r="E350" s="227" t="s">
        <v>19</v>
      </c>
      <c r="F350" s="228" t="s">
        <v>951</v>
      </c>
      <c r="G350" s="225"/>
      <c r="H350" s="227" t="s">
        <v>19</v>
      </c>
      <c r="I350" s="229"/>
      <c r="J350" s="225"/>
      <c r="K350" s="225"/>
      <c r="L350" s="230"/>
      <c r="M350" s="231"/>
      <c r="N350" s="232"/>
      <c r="O350" s="232"/>
      <c r="P350" s="232"/>
      <c r="Q350" s="232"/>
      <c r="R350" s="232"/>
      <c r="S350" s="232"/>
      <c r="T350" s="23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4" t="s">
        <v>145</v>
      </c>
      <c r="AU350" s="234" t="s">
        <v>84</v>
      </c>
      <c r="AV350" s="13" t="s">
        <v>81</v>
      </c>
      <c r="AW350" s="13" t="s">
        <v>34</v>
      </c>
      <c r="AX350" s="13" t="s">
        <v>73</v>
      </c>
      <c r="AY350" s="234" t="s">
        <v>134</v>
      </c>
    </row>
    <row r="351" s="13" customFormat="1">
      <c r="A351" s="13"/>
      <c r="B351" s="224"/>
      <c r="C351" s="225"/>
      <c r="D351" s="226" t="s">
        <v>145</v>
      </c>
      <c r="E351" s="227" t="s">
        <v>19</v>
      </c>
      <c r="F351" s="228" t="s">
        <v>147</v>
      </c>
      <c r="G351" s="225"/>
      <c r="H351" s="227" t="s">
        <v>19</v>
      </c>
      <c r="I351" s="229"/>
      <c r="J351" s="225"/>
      <c r="K351" s="225"/>
      <c r="L351" s="230"/>
      <c r="M351" s="231"/>
      <c r="N351" s="232"/>
      <c r="O351" s="232"/>
      <c r="P351" s="232"/>
      <c r="Q351" s="232"/>
      <c r="R351" s="232"/>
      <c r="S351" s="232"/>
      <c r="T351" s="23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4" t="s">
        <v>145</v>
      </c>
      <c r="AU351" s="234" t="s">
        <v>84</v>
      </c>
      <c r="AV351" s="13" t="s">
        <v>81</v>
      </c>
      <c r="AW351" s="13" t="s">
        <v>34</v>
      </c>
      <c r="AX351" s="13" t="s">
        <v>73</v>
      </c>
      <c r="AY351" s="234" t="s">
        <v>134</v>
      </c>
    </row>
    <row r="352" s="14" customFormat="1">
      <c r="A352" s="14"/>
      <c r="B352" s="235"/>
      <c r="C352" s="236"/>
      <c r="D352" s="226" t="s">
        <v>145</v>
      </c>
      <c r="E352" s="237" t="s">
        <v>19</v>
      </c>
      <c r="F352" s="238" t="s">
        <v>952</v>
      </c>
      <c r="G352" s="236"/>
      <c r="H352" s="239">
        <v>65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5" t="s">
        <v>145</v>
      </c>
      <c r="AU352" s="245" t="s">
        <v>84</v>
      </c>
      <c r="AV352" s="14" t="s">
        <v>84</v>
      </c>
      <c r="AW352" s="14" t="s">
        <v>34</v>
      </c>
      <c r="AX352" s="14" t="s">
        <v>73</v>
      </c>
      <c r="AY352" s="245" t="s">
        <v>134</v>
      </c>
    </row>
    <row r="353" s="13" customFormat="1">
      <c r="A353" s="13"/>
      <c r="B353" s="224"/>
      <c r="C353" s="225"/>
      <c r="D353" s="226" t="s">
        <v>145</v>
      </c>
      <c r="E353" s="227" t="s">
        <v>19</v>
      </c>
      <c r="F353" s="228" t="s">
        <v>953</v>
      </c>
      <c r="G353" s="225"/>
      <c r="H353" s="227" t="s">
        <v>19</v>
      </c>
      <c r="I353" s="229"/>
      <c r="J353" s="225"/>
      <c r="K353" s="225"/>
      <c r="L353" s="230"/>
      <c r="M353" s="231"/>
      <c r="N353" s="232"/>
      <c r="O353" s="232"/>
      <c r="P353" s="232"/>
      <c r="Q353" s="232"/>
      <c r="R353" s="232"/>
      <c r="S353" s="232"/>
      <c r="T353" s="23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4" t="s">
        <v>145</v>
      </c>
      <c r="AU353" s="234" t="s">
        <v>84</v>
      </c>
      <c r="AV353" s="13" t="s">
        <v>81</v>
      </c>
      <c r="AW353" s="13" t="s">
        <v>34</v>
      </c>
      <c r="AX353" s="13" t="s">
        <v>73</v>
      </c>
      <c r="AY353" s="234" t="s">
        <v>134</v>
      </c>
    </row>
    <row r="354" s="13" customFormat="1">
      <c r="A354" s="13"/>
      <c r="B354" s="224"/>
      <c r="C354" s="225"/>
      <c r="D354" s="226" t="s">
        <v>145</v>
      </c>
      <c r="E354" s="227" t="s">
        <v>19</v>
      </c>
      <c r="F354" s="228" t="s">
        <v>147</v>
      </c>
      <c r="G354" s="225"/>
      <c r="H354" s="227" t="s">
        <v>19</v>
      </c>
      <c r="I354" s="229"/>
      <c r="J354" s="225"/>
      <c r="K354" s="225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145</v>
      </c>
      <c r="AU354" s="234" t="s">
        <v>84</v>
      </c>
      <c r="AV354" s="13" t="s">
        <v>81</v>
      </c>
      <c r="AW354" s="13" t="s">
        <v>34</v>
      </c>
      <c r="AX354" s="13" t="s">
        <v>73</v>
      </c>
      <c r="AY354" s="234" t="s">
        <v>134</v>
      </c>
    </row>
    <row r="355" s="14" customFormat="1">
      <c r="A355" s="14"/>
      <c r="B355" s="235"/>
      <c r="C355" s="236"/>
      <c r="D355" s="226" t="s">
        <v>145</v>
      </c>
      <c r="E355" s="237" t="s">
        <v>19</v>
      </c>
      <c r="F355" s="238" t="s">
        <v>954</v>
      </c>
      <c r="G355" s="236"/>
      <c r="H355" s="239">
        <v>925</v>
      </c>
      <c r="I355" s="240"/>
      <c r="J355" s="236"/>
      <c r="K355" s="236"/>
      <c r="L355" s="241"/>
      <c r="M355" s="242"/>
      <c r="N355" s="243"/>
      <c r="O355" s="243"/>
      <c r="P355" s="243"/>
      <c r="Q355" s="243"/>
      <c r="R355" s="243"/>
      <c r="S355" s="243"/>
      <c r="T355" s="24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5" t="s">
        <v>145</v>
      </c>
      <c r="AU355" s="245" t="s">
        <v>84</v>
      </c>
      <c r="AV355" s="14" t="s">
        <v>84</v>
      </c>
      <c r="AW355" s="14" t="s">
        <v>34</v>
      </c>
      <c r="AX355" s="14" t="s">
        <v>73</v>
      </c>
      <c r="AY355" s="245" t="s">
        <v>134</v>
      </c>
    </row>
    <row r="356" s="14" customFormat="1">
      <c r="A356" s="14"/>
      <c r="B356" s="235"/>
      <c r="C356" s="236"/>
      <c r="D356" s="226" t="s">
        <v>145</v>
      </c>
      <c r="E356" s="237" t="s">
        <v>19</v>
      </c>
      <c r="F356" s="238" t="s">
        <v>955</v>
      </c>
      <c r="G356" s="236"/>
      <c r="H356" s="239">
        <v>415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5" t="s">
        <v>145</v>
      </c>
      <c r="AU356" s="245" t="s">
        <v>84</v>
      </c>
      <c r="AV356" s="14" t="s">
        <v>84</v>
      </c>
      <c r="AW356" s="14" t="s">
        <v>34</v>
      </c>
      <c r="AX356" s="14" t="s">
        <v>73</v>
      </c>
      <c r="AY356" s="245" t="s">
        <v>134</v>
      </c>
    </row>
    <row r="357" s="14" customFormat="1">
      <c r="A357" s="14"/>
      <c r="B357" s="235"/>
      <c r="C357" s="236"/>
      <c r="D357" s="226" t="s">
        <v>145</v>
      </c>
      <c r="E357" s="237" t="s">
        <v>19</v>
      </c>
      <c r="F357" s="238" t="s">
        <v>956</v>
      </c>
      <c r="G357" s="236"/>
      <c r="H357" s="239">
        <v>90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5" t="s">
        <v>145</v>
      </c>
      <c r="AU357" s="245" t="s">
        <v>84</v>
      </c>
      <c r="AV357" s="14" t="s">
        <v>84</v>
      </c>
      <c r="AW357" s="14" t="s">
        <v>34</v>
      </c>
      <c r="AX357" s="14" t="s">
        <v>73</v>
      </c>
      <c r="AY357" s="245" t="s">
        <v>134</v>
      </c>
    </row>
    <row r="358" s="13" customFormat="1">
      <c r="A358" s="13"/>
      <c r="B358" s="224"/>
      <c r="C358" s="225"/>
      <c r="D358" s="226" t="s">
        <v>145</v>
      </c>
      <c r="E358" s="227" t="s">
        <v>19</v>
      </c>
      <c r="F358" s="228" t="s">
        <v>149</v>
      </c>
      <c r="G358" s="225"/>
      <c r="H358" s="227" t="s">
        <v>19</v>
      </c>
      <c r="I358" s="229"/>
      <c r="J358" s="225"/>
      <c r="K358" s="225"/>
      <c r="L358" s="230"/>
      <c r="M358" s="231"/>
      <c r="N358" s="232"/>
      <c r="O358" s="232"/>
      <c r="P358" s="232"/>
      <c r="Q358" s="232"/>
      <c r="R358" s="232"/>
      <c r="S358" s="232"/>
      <c r="T358" s="23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4" t="s">
        <v>145</v>
      </c>
      <c r="AU358" s="234" t="s">
        <v>84</v>
      </c>
      <c r="AV358" s="13" t="s">
        <v>81</v>
      </c>
      <c r="AW358" s="13" t="s">
        <v>34</v>
      </c>
      <c r="AX358" s="13" t="s">
        <v>73</v>
      </c>
      <c r="AY358" s="234" t="s">
        <v>134</v>
      </c>
    </row>
    <row r="359" s="14" customFormat="1">
      <c r="A359" s="14"/>
      <c r="B359" s="235"/>
      <c r="C359" s="236"/>
      <c r="D359" s="226" t="s">
        <v>145</v>
      </c>
      <c r="E359" s="237" t="s">
        <v>19</v>
      </c>
      <c r="F359" s="238" t="s">
        <v>957</v>
      </c>
      <c r="G359" s="236"/>
      <c r="H359" s="239">
        <v>140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5" t="s">
        <v>145</v>
      </c>
      <c r="AU359" s="245" t="s">
        <v>84</v>
      </c>
      <c r="AV359" s="14" t="s">
        <v>84</v>
      </c>
      <c r="AW359" s="14" t="s">
        <v>34</v>
      </c>
      <c r="AX359" s="14" t="s">
        <v>73</v>
      </c>
      <c r="AY359" s="245" t="s">
        <v>134</v>
      </c>
    </row>
    <row r="360" s="13" customFormat="1">
      <c r="A360" s="13"/>
      <c r="B360" s="224"/>
      <c r="C360" s="225"/>
      <c r="D360" s="226" t="s">
        <v>145</v>
      </c>
      <c r="E360" s="227" t="s">
        <v>19</v>
      </c>
      <c r="F360" s="228" t="s">
        <v>1023</v>
      </c>
      <c r="G360" s="225"/>
      <c r="H360" s="227" t="s">
        <v>19</v>
      </c>
      <c r="I360" s="229"/>
      <c r="J360" s="225"/>
      <c r="K360" s="225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145</v>
      </c>
      <c r="AU360" s="234" t="s">
        <v>84</v>
      </c>
      <c r="AV360" s="13" t="s">
        <v>81</v>
      </c>
      <c r="AW360" s="13" t="s">
        <v>34</v>
      </c>
      <c r="AX360" s="13" t="s">
        <v>73</v>
      </c>
      <c r="AY360" s="234" t="s">
        <v>134</v>
      </c>
    </row>
    <row r="361" s="14" customFormat="1">
      <c r="A361" s="14"/>
      <c r="B361" s="235"/>
      <c r="C361" s="236"/>
      <c r="D361" s="226" t="s">
        <v>145</v>
      </c>
      <c r="E361" s="237" t="s">
        <v>19</v>
      </c>
      <c r="F361" s="238" t="s">
        <v>968</v>
      </c>
      <c r="G361" s="236"/>
      <c r="H361" s="239">
        <v>32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5" t="s">
        <v>145</v>
      </c>
      <c r="AU361" s="245" t="s">
        <v>84</v>
      </c>
      <c r="AV361" s="14" t="s">
        <v>84</v>
      </c>
      <c r="AW361" s="14" t="s">
        <v>34</v>
      </c>
      <c r="AX361" s="14" t="s">
        <v>73</v>
      </c>
      <c r="AY361" s="245" t="s">
        <v>134</v>
      </c>
    </row>
    <row r="362" s="14" customFormat="1">
      <c r="A362" s="14"/>
      <c r="B362" s="235"/>
      <c r="C362" s="236"/>
      <c r="D362" s="226" t="s">
        <v>145</v>
      </c>
      <c r="E362" s="237" t="s">
        <v>19</v>
      </c>
      <c r="F362" s="238" t="s">
        <v>969</v>
      </c>
      <c r="G362" s="236"/>
      <c r="H362" s="239">
        <v>1</v>
      </c>
      <c r="I362" s="240"/>
      <c r="J362" s="236"/>
      <c r="K362" s="236"/>
      <c r="L362" s="241"/>
      <c r="M362" s="242"/>
      <c r="N362" s="243"/>
      <c r="O362" s="243"/>
      <c r="P362" s="243"/>
      <c r="Q362" s="243"/>
      <c r="R362" s="243"/>
      <c r="S362" s="243"/>
      <c r="T362" s="24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5" t="s">
        <v>145</v>
      </c>
      <c r="AU362" s="245" t="s">
        <v>84</v>
      </c>
      <c r="AV362" s="14" t="s">
        <v>84</v>
      </c>
      <c r="AW362" s="14" t="s">
        <v>34</v>
      </c>
      <c r="AX362" s="14" t="s">
        <v>73</v>
      </c>
      <c r="AY362" s="245" t="s">
        <v>134</v>
      </c>
    </row>
    <row r="363" s="13" customFormat="1">
      <c r="A363" s="13"/>
      <c r="B363" s="224"/>
      <c r="C363" s="225"/>
      <c r="D363" s="226" t="s">
        <v>145</v>
      </c>
      <c r="E363" s="227" t="s">
        <v>19</v>
      </c>
      <c r="F363" s="228" t="s">
        <v>970</v>
      </c>
      <c r="G363" s="225"/>
      <c r="H363" s="227" t="s">
        <v>19</v>
      </c>
      <c r="I363" s="229"/>
      <c r="J363" s="225"/>
      <c r="K363" s="225"/>
      <c r="L363" s="230"/>
      <c r="M363" s="231"/>
      <c r="N363" s="232"/>
      <c r="O363" s="232"/>
      <c r="P363" s="232"/>
      <c r="Q363" s="232"/>
      <c r="R363" s="232"/>
      <c r="S363" s="232"/>
      <c r="T363" s="23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4" t="s">
        <v>145</v>
      </c>
      <c r="AU363" s="234" t="s">
        <v>84</v>
      </c>
      <c r="AV363" s="13" t="s">
        <v>81</v>
      </c>
      <c r="AW363" s="13" t="s">
        <v>34</v>
      </c>
      <c r="AX363" s="13" t="s">
        <v>73</v>
      </c>
      <c r="AY363" s="234" t="s">
        <v>134</v>
      </c>
    </row>
    <row r="364" s="14" customFormat="1">
      <c r="A364" s="14"/>
      <c r="B364" s="235"/>
      <c r="C364" s="236"/>
      <c r="D364" s="226" t="s">
        <v>145</v>
      </c>
      <c r="E364" s="237" t="s">
        <v>19</v>
      </c>
      <c r="F364" s="238" t="s">
        <v>971</v>
      </c>
      <c r="G364" s="236"/>
      <c r="H364" s="239">
        <v>18</v>
      </c>
      <c r="I364" s="240"/>
      <c r="J364" s="236"/>
      <c r="K364" s="236"/>
      <c r="L364" s="241"/>
      <c r="M364" s="242"/>
      <c r="N364" s="243"/>
      <c r="O364" s="243"/>
      <c r="P364" s="243"/>
      <c r="Q364" s="243"/>
      <c r="R364" s="243"/>
      <c r="S364" s="243"/>
      <c r="T364" s="24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5" t="s">
        <v>145</v>
      </c>
      <c r="AU364" s="245" t="s">
        <v>84</v>
      </c>
      <c r="AV364" s="14" t="s">
        <v>84</v>
      </c>
      <c r="AW364" s="14" t="s">
        <v>34</v>
      </c>
      <c r="AX364" s="14" t="s">
        <v>73</v>
      </c>
      <c r="AY364" s="245" t="s">
        <v>134</v>
      </c>
    </row>
    <row r="365" s="13" customFormat="1">
      <c r="A365" s="13"/>
      <c r="B365" s="224"/>
      <c r="C365" s="225"/>
      <c r="D365" s="226" t="s">
        <v>145</v>
      </c>
      <c r="E365" s="227" t="s">
        <v>19</v>
      </c>
      <c r="F365" s="228" t="s">
        <v>972</v>
      </c>
      <c r="G365" s="225"/>
      <c r="H365" s="227" t="s">
        <v>19</v>
      </c>
      <c r="I365" s="229"/>
      <c r="J365" s="225"/>
      <c r="K365" s="225"/>
      <c r="L365" s="230"/>
      <c r="M365" s="231"/>
      <c r="N365" s="232"/>
      <c r="O365" s="232"/>
      <c r="P365" s="232"/>
      <c r="Q365" s="232"/>
      <c r="R365" s="232"/>
      <c r="S365" s="232"/>
      <c r="T365" s="23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4" t="s">
        <v>145</v>
      </c>
      <c r="AU365" s="234" t="s">
        <v>84</v>
      </c>
      <c r="AV365" s="13" t="s">
        <v>81</v>
      </c>
      <c r="AW365" s="13" t="s">
        <v>34</v>
      </c>
      <c r="AX365" s="13" t="s">
        <v>73</v>
      </c>
      <c r="AY365" s="234" t="s">
        <v>134</v>
      </c>
    </row>
    <row r="366" s="14" customFormat="1">
      <c r="A366" s="14"/>
      <c r="B366" s="235"/>
      <c r="C366" s="236"/>
      <c r="D366" s="226" t="s">
        <v>145</v>
      </c>
      <c r="E366" s="237" t="s">
        <v>19</v>
      </c>
      <c r="F366" s="238" t="s">
        <v>973</v>
      </c>
      <c r="G366" s="236"/>
      <c r="H366" s="239">
        <v>21</v>
      </c>
      <c r="I366" s="240"/>
      <c r="J366" s="236"/>
      <c r="K366" s="236"/>
      <c r="L366" s="241"/>
      <c r="M366" s="242"/>
      <c r="N366" s="243"/>
      <c r="O366" s="243"/>
      <c r="P366" s="243"/>
      <c r="Q366" s="243"/>
      <c r="R366" s="243"/>
      <c r="S366" s="243"/>
      <c r="T366" s="24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5" t="s">
        <v>145</v>
      </c>
      <c r="AU366" s="245" t="s">
        <v>84</v>
      </c>
      <c r="AV366" s="14" t="s">
        <v>84</v>
      </c>
      <c r="AW366" s="14" t="s">
        <v>34</v>
      </c>
      <c r="AX366" s="14" t="s">
        <v>73</v>
      </c>
      <c r="AY366" s="245" t="s">
        <v>134</v>
      </c>
    </row>
    <row r="367" s="15" customFormat="1">
      <c r="A367" s="15"/>
      <c r="B367" s="246"/>
      <c r="C367" s="247"/>
      <c r="D367" s="226" t="s">
        <v>145</v>
      </c>
      <c r="E367" s="248" t="s">
        <v>19</v>
      </c>
      <c r="F367" s="249" t="s">
        <v>153</v>
      </c>
      <c r="G367" s="247"/>
      <c r="H367" s="250">
        <v>3182</v>
      </c>
      <c r="I367" s="251"/>
      <c r="J367" s="247"/>
      <c r="K367" s="247"/>
      <c r="L367" s="252"/>
      <c r="M367" s="253"/>
      <c r="N367" s="254"/>
      <c r="O367" s="254"/>
      <c r="P367" s="254"/>
      <c r="Q367" s="254"/>
      <c r="R367" s="254"/>
      <c r="S367" s="254"/>
      <c r="T367" s="25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6" t="s">
        <v>145</v>
      </c>
      <c r="AU367" s="256" t="s">
        <v>84</v>
      </c>
      <c r="AV367" s="15" t="s">
        <v>141</v>
      </c>
      <c r="AW367" s="15" t="s">
        <v>34</v>
      </c>
      <c r="AX367" s="15" t="s">
        <v>81</v>
      </c>
      <c r="AY367" s="256" t="s">
        <v>134</v>
      </c>
    </row>
    <row r="368" s="2" customFormat="1" ht="21.75" customHeight="1">
      <c r="A368" s="40"/>
      <c r="B368" s="41"/>
      <c r="C368" s="206" t="s">
        <v>455</v>
      </c>
      <c r="D368" s="206" t="s">
        <v>136</v>
      </c>
      <c r="E368" s="207" t="s">
        <v>1024</v>
      </c>
      <c r="F368" s="208" t="s">
        <v>1025</v>
      </c>
      <c r="G368" s="209" t="s">
        <v>139</v>
      </c>
      <c r="H368" s="210">
        <v>1598</v>
      </c>
      <c r="I368" s="211"/>
      <c r="J368" s="212">
        <f>ROUND(I368*H368,2)</f>
        <v>0</v>
      </c>
      <c r="K368" s="208" t="s">
        <v>140</v>
      </c>
      <c r="L368" s="46"/>
      <c r="M368" s="213" t="s">
        <v>19</v>
      </c>
      <c r="N368" s="214" t="s">
        <v>44</v>
      </c>
      <c r="O368" s="86"/>
      <c r="P368" s="215">
        <f>O368*H368</f>
        <v>0</v>
      </c>
      <c r="Q368" s="215">
        <v>0</v>
      </c>
      <c r="R368" s="215">
        <f>Q368*H368</f>
        <v>0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141</v>
      </c>
      <c r="AT368" s="217" t="s">
        <v>136</v>
      </c>
      <c r="AU368" s="217" t="s">
        <v>84</v>
      </c>
      <c r="AY368" s="19" t="s">
        <v>134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81</v>
      </c>
      <c r="BK368" s="218">
        <f>ROUND(I368*H368,2)</f>
        <v>0</v>
      </c>
      <c r="BL368" s="19" t="s">
        <v>141</v>
      </c>
      <c r="BM368" s="217" t="s">
        <v>1026</v>
      </c>
    </row>
    <row r="369" s="2" customFormat="1">
      <c r="A369" s="40"/>
      <c r="B369" s="41"/>
      <c r="C369" s="42"/>
      <c r="D369" s="219" t="s">
        <v>143</v>
      </c>
      <c r="E369" s="42"/>
      <c r="F369" s="220" t="s">
        <v>1027</v>
      </c>
      <c r="G369" s="42"/>
      <c r="H369" s="42"/>
      <c r="I369" s="221"/>
      <c r="J369" s="42"/>
      <c r="K369" s="42"/>
      <c r="L369" s="46"/>
      <c r="M369" s="222"/>
      <c r="N369" s="223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143</v>
      </c>
      <c r="AU369" s="19" t="s">
        <v>84</v>
      </c>
    </row>
    <row r="370" s="13" customFormat="1">
      <c r="A370" s="13"/>
      <c r="B370" s="224"/>
      <c r="C370" s="225"/>
      <c r="D370" s="226" t="s">
        <v>145</v>
      </c>
      <c r="E370" s="227" t="s">
        <v>19</v>
      </c>
      <c r="F370" s="228" t="s">
        <v>946</v>
      </c>
      <c r="G370" s="225"/>
      <c r="H370" s="227" t="s">
        <v>19</v>
      </c>
      <c r="I370" s="229"/>
      <c r="J370" s="225"/>
      <c r="K370" s="225"/>
      <c r="L370" s="230"/>
      <c r="M370" s="231"/>
      <c r="N370" s="232"/>
      <c r="O370" s="232"/>
      <c r="P370" s="232"/>
      <c r="Q370" s="232"/>
      <c r="R370" s="232"/>
      <c r="S370" s="232"/>
      <c r="T370" s="23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4" t="s">
        <v>145</v>
      </c>
      <c r="AU370" s="234" t="s">
        <v>84</v>
      </c>
      <c r="AV370" s="13" t="s">
        <v>81</v>
      </c>
      <c r="AW370" s="13" t="s">
        <v>34</v>
      </c>
      <c r="AX370" s="13" t="s">
        <v>73</v>
      </c>
      <c r="AY370" s="234" t="s">
        <v>134</v>
      </c>
    </row>
    <row r="371" s="13" customFormat="1">
      <c r="A371" s="13"/>
      <c r="B371" s="224"/>
      <c r="C371" s="225"/>
      <c r="D371" s="226" t="s">
        <v>145</v>
      </c>
      <c r="E371" s="227" t="s">
        <v>19</v>
      </c>
      <c r="F371" s="228" t="s">
        <v>147</v>
      </c>
      <c r="G371" s="225"/>
      <c r="H371" s="227" t="s">
        <v>19</v>
      </c>
      <c r="I371" s="229"/>
      <c r="J371" s="225"/>
      <c r="K371" s="225"/>
      <c r="L371" s="230"/>
      <c r="M371" s="231"/>
      <c r="N371" s="232"/>
      <c r="O371" s="232"/>
      <c r="P371" s="232"/>
      <c r="Q371" s="232"/>
      <c r="R371" s="232"/>
      <c r="S371" s="232"/>
      <c r="T371" s="23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4" t="s">
        <v>145</v>
      </c>
      <c r="AU371" s="234" t="s">
        <v>84</v>
      </c>
      <c r="AV371" s="13" t="s">
        <v>81</v>
      </c>
      <c r="AW371" s="13" t="s">
        <v>34</v>
      </c>
      <c r="AX371" s="13" t="s">
        <v>73</v>
      </c>
      <c r="AY371" s="234" t="s">
        <v>134</v>
      </c>
    </row>
    <row r="372" s="14" customFormat="1">
      <c r="A372" s="14"/>
      <c r="B372" s="235"/>
      <c r="C372" s="236"/>
      <c r="D372" s="226" t="s">
        <v>145</v>
      </c>
      <c r="E372" s="237" t="s">
        <v>19</v>
      </c>
      <c r="F372" s="238" t="s">
        <v>947</v>
      </c>
      <c r="G372" s="236"/>
      <c r="H372" s="239">
        <v>25</v>
      </c>
      <c r="I372" s="240"/>
      <c r="J372" s="236"/>
      <c r="K372" s="236"/>
      <c r="L372" s="241"/>
      <c r="M372" s="242"/>
      <c r="N372" s="243"/>
      <c r="O372" s="243"/>
      <c r="P372" s="243"/>
      <c r="Q372" s="243"/>
      <c r="R372" s="243"/>
      <c r="S372" s="243"/>
      <c r="T372" s="24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5" t="s">
        <v>145</v>
      </c>
      <c r="AU372" s="245" t="s">
        <v>84</v>
      </c>
      <c r="AV372" s="14" t="s">
        <v>84</v>
      </c>
      <c r="AW372" s="14" t="s">
        <v>34</v>
      </c>
      <c r="AX372" s="14" t="s">
        <v>73</v>
      </c>
      <c r="AY372" s="245" t="s">
        <v>134</v>
      </c>
    </row>
    <row r="373" s="13" customFormat="1">
      <c r="A373" s="13"/>
      <c r="B373" s="224"/>
      <c r="C373" s="225"/>
      <c r="D373" s="226" t="s">
        <v>145</v>
      </c>
      <c r="E373" s="227" t="s">
        <v>19</v>
      </c>
      <c r="F373" s="228" t="s">
        <v>948</v>
      </c>
      <c r="G373" s="225"/>
      <c r="H373" s="227" t="s">
        <v>19</v>
      </c>
      <c r="I373" s="229"/>
      <c r="J373" s="225"/>
      <c r="K373" s="225"/>
      <c r="L373" s="230"/>
      <c r="M373" s="231"/>
      <c r="N373" s="232"/>
      <c r="O373" s="232"/>
      <c r="P373" s="232"/>
      <c r="Q373" s="232"/>
      <c r="R373" s="232"/>
      <c r="S373" s="232"/>
      <c r="T373" s="23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4" t="s">
        <v>145</v>
      </c>
      <c r="AU373" s="234" t="s">
        <v>84</v>
      </c>
      <c r="AV373" s="13" t="s">
        <v>81</v>
      </c>
      <c r="AW373" s="13" t="s">
        <v>34</v>
      </c>
      <c r="AX373" s="13" t="s">
        <v>73</v>
      </c>
      <c r="AY373" s="234" t="s">
        <v>134</v>
      </c>
    </row>
    <row r="374" s="13" customFormat="1">
      <c r="A374" s="13"/>
      <c r="B374" s="224"/>
      <c r="C374" s="225"/>
      <c r="D374" s="226" t="s">
        <v>145</v>
      </c>
      <c r="E374" s="227" t="s">
        <v>19</v>
      </c>
      <c r="F374" s="228" t="s">
        <v>147</v>
      </c>
      <c r="G374" s="225"/>
      <c r="H374" s="227" t="s">
        <v>19</v>
      </c>
      <c r="I374" s="229"/>
      <c r="J374" s="225"/>
      <c r="K374" s="225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145</v>
      </c>
      <c r="AU374" s="234" t="s">
        <v>84</v>
      </c>
      <c r="AV374" s="13" t="s">
        <v>81</v>
      </c>
      <c r="AW374" s="13" t="s">
        <v>34</v>
      </c>
      <c r="AX374" s="13" t="s">
        <v>73</v>
      </c>
      <c r="AY374" s="234" t="s">
        <v>134</v>
      </c>
    </row>
    <row r="375" s="14" customFormat="1">
      <c r="A375" s="14"/>
      <c r="B375" s="235"/>
      <c r="C375" s="236"/>
      <c r="D375" s="226" t="s">
        <v>145</v>
      </c>
      <c r="E375" s="237" t="s">
        <v>19</v>
      </c>
      <c r="F375" s="238" t="s">
        <v>949</v>
      </c>
      <c r="G375" s="236"/>
      <c r="H375" s="239">
        <v>86</v>
      </c>
      <c r="I375" s="240"/>
      <c r="J375" s="236"/>
      <c r="K375" s="236"/>
      <c r="L375" s="241"/>
      <c r="M375" s="242"/>
      <c r="N375" s="243"/>
      <c r="O375" s="243"/>
      <c r="P375" s="243"/>
      <c r="Q375" s="243"/>
      <c r="R375" s="243"/>
      <c r="S375" s="243"/>
      <c r="T375" s="24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145</v>
      </c>
      <c r="AU375" s="245" t="s">
        <v>84</v>
      </c>
      <c r="AV375" s="14" t="s">
        <v>84</v>
      </c>
      <c r="AW375" s="14" t="s">
        <v>34</v>
      </c>
      <c r="AX375" s="14" t="s">
        <v>73</v>
      </c>
      <c r="AY375" s="245" t="s">
        <v>134</v>
      </c>
    </row>
    <row r="376" s="14" customFormat="1">
      <c r="A376" s="14"/>
      <c r="B376" s="235"/>
      <c r="C376" s="236"/>
      <c r="D376" s="226" t="s">
        <v>145</v>
      </c>
      <c r="E376" s="237" t="s">
        <v>19</v>
      </c>
      <c r="F376" s="238" t="s">
        <v>950</v>
      </c>
      <c r="G376" s="236"/>
      <c r="H376" s="239">
        <v>126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5" t="s">
        <v>145</v>
      </c>
      <c r="AU376" s="245" t="s">
        <v>84</v>
      </c>
      <c r="AV376" s="14" t="s">
        <v>84</v>
      </c>
      <c r="AW376" s="14" t="s">
        <v>34</v>
      </c>
      <c r="AX376" s="14" t="s">
        <v>73</v>
      </c>
      <c r="AY376" s="245" t="s">
        <v>134</v>
      </c>
    </row>
    <row r="377" s="13" customFormat="1">
      <c r="A377" s="13"/>
      <c r="B377" s="224"/>
      <c r="C377" s="225"/>
      <c r="D377" s="226" t="s">
        <v>145</v>
      </c>
      <c r="E377" s="227" t="s">
        <v>19</v>
      </c>
      <c r="F377" s="228" t="s">
        <v>958</v>
      </c>
      <c r="G377" s="225"/>
      <c r="H377" s="227" t="s">
        <v>19</v>
      </c>
      <c r="I377" s="229"/>
      <c r="J377" s="225"/>
      <c r="K377" s="225"/>
      <c r="L377" s="230"/>
      <c r="M377" s="231"/>
      <c r="N377" s="232"/>
      <c r="O377" s="232"/>
      <c r="P377" s="232"/>
      <c r="Q377" s="232"/>
      <c r="R377" s="232"/>
      <c r="S377" s="232"/>
      <c r="T377" s="23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4" t="s">
        <v>145</v>
      </c>
      <c r="AU377" s="234" t="s">
        <v>84</v>
      </c>
      <c r="AV377" s="13" t="s">
        <v>81</v>
      </c>
      <c r="AW377" s="13" t="s">
        <v>34</v>
      </c>
      <c r="AX377" s="13" t="s">
        <v>73</v>
      </c>
      <c r="AY377" s="234" t="s">
        <v>134</v>
      </c>
    </row>
    <row r="378" s="13" customFormat="1">
      <c r="A378" s="13"/>
      <c r="B378" s="224"/>
      <c r="C378" s="225"/>
      <c r="D378" s="226" t="s">
        <v>145</v>
      </c>
      <c r="E378" s="227" t="s">
        <v>19</v>
      </c>
      <c r="F378" s="228" t="s">
        <v>147</v>
      </c>
      <c r="G378" s="225"/>
      <c r="H378" s="227" t="s">
        <v>19</v>
      </c>
      <c r="I378" s="229"/>
      <c r="J378" s="225"/>
      <c r="K378" s="225"/>
      <c r="L378" s="230"/>
      <c r="M378" s="231"/>
      <c r="N378" s="232"/>
      <c r="O378" s="232"/>
      <c r="P378" s="232"/>
      <c r="Q378" s="232"/>
      <c r="R378" s="232"/>
      <c r="S378" s="232"/>
      <c r="T378" s="23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4" t="s">
        <v>145</v>
      </c>
      <c r="AU378" s="234" t="s">
        <v>84</v>
      </c>
      <c r="AV378" s="13" t="s">
        <v>81</v>
      </c>
      <c r="AW378" s="13" t="s">
        <v>34</v>
      </c>
      <c r="AX378" s="13" t="s">
        <v>73</v>
      </c>
      <c r="AY378" s="234" t="s">
        <v>134</v>
      </c>
    </row>
    <row r="379" s="14" customFormat="1">
      <c r="A379" s="14"/>
      <c r="B379" s="235"/>
      <c r="C379" s="236"/>
      <c r="D379" s="226" t="s">
        <v>145</v>
      </c>
      <c r="E379" s="237" t="s">
        <v>19</v>
      </c>
      <c r="F379" s="238" t="s">
        <v>959</v>
      </c>
      <c r="G379" s="236"/>
      <c r="H379" s="239">
        <v>415</v>
      </c>
      <c r="I379" s="240"/>
      <c r="J379" s="236"/>
      <c r="K379" s="236"/>
      <c r="L379" s="241"/>
      <c r="M379" s="242"/>
      <c r="N379" s="243"/>
      <c r="O379" s="243"/>
      <c r="P379" s="243"/>
      <c r="Q379" s="243"/>
      <c r="R379" s="243"/>
      <c r="S379" s="243"/>
      <c r="T379" s="24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5" t="s">
        <v>145</v>
      </c>
      <c r="AU379" s="245" t="s">
        <v>84</v>
      </c>
      <c r="AV379" s="14" t="s">
        <v>84</v>
      </c>
      <c r="AW379" s="14" t="s">
        <v>34</v>
      </c>
      <c r="AX379" s="14" t="s">
        <v>73</v>
      </c>
      <c r="AY379" s="245" t="s">
        <v>134</v>
      </c>
    </row>
    <row r="380" s="14" customFormat="1">
      <c r="A380" s="14"/>
      <c r="B380" s="235"/>
      <c r="C380" s="236"/>
      <c r="D380" s="226" t="s">
        <v>145</v>
      </c>
      <c r="E380" s="237" t="s">
        <v>19</v>
      </c>
      <c r="F380" s="238" t="s">
        <v>960</v>
      </c>
      <c r="G380" s="236"/>
      <c r="H380" s="239">
        <v>655</v>
      </c>
      <c r="I380" s="240"/>
      <c r="J380" s="236"/>
      <c r="K380" s="236"/>
      <c r="L380" s="241"/>
      <c r="M380" s="242"/>
      <c r="N380" s="243"/>
      <c r="O380" s="243"/>
      <c r="P380" s="243"/>
      <c r="Q380" s="243"/>
      <c r="R380" s="243"/>
      <c r="S380" s="243"/>
      <c r="T380" s="24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5" t="s">
        <v>145</v>
      </c>
      <c r="AU380" s="245" t="s">
        <v>84</v>
      </c>
      <c r="AV380" s="14" t="s">
        <v>84</v>
      </c>
      <c r="AW380" s="14" t="s">
        <v>34</v>
      </c>
      <c r="AX380" s="14" t="s">
        <v>73</v>
      </c>
      <c r="AY380" s="245" t="s">
        <v>134</v>
      </c>
    </row>
    <row r="381" s="14" customFormat="1">
      <c r="A381" s="14"/>
      <c r="B381" s="235"/>
      <c r="C381" s="236"/>
      <c r="D381" s="226" t="s">
        <v>145</v>
      </c>
      <c r="E381" s="237" t="s">
        <v>19</v>
      </c>
      <c r="F381" s="238" t="s">
        <v>961</v>
      </c>
      <c r="G381" s="236"/>
      <c r="H381" s="239">
        <v>50</v>
      </c>
      <c r="I381" s="240"/>
      <c r="J381" s="236"/>
      <c r="K381" s="236"/>
      <c r="L381" s="241"/>
      <c r="M381" s="242"/>
      <c r="N381" s="243"/>
      <c r="O381" s="243"/>
      <c r="P381" s="243"/>
      <c r="Q381" s="243"/>
      <c r="R381" s="243"/>
      <c r="S381" s="243"/>
      <c r="T381" s="24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5" t="s">
        <v>145</v>
      </c>
      <c r="AU381" s="245" t="s">
        <v>84</v>
      </c>
      <c r="AV381" s="14" t="s">
        <v>84</v>
      </c>
      <c r="AW381" s="14" t="s">
        <v>34</v>
      </c>
      <c r="AX381" s="14" t="s">
        <v>73</v>
      </c>
      <c r="AY381" s="245" t="s">
        <v>134</v>
      </c>
    </row>
    <row r="382" s="13" customFormat="1">
      <c r="A382" s="13"/>
      <c r="B382" s="224"/>
      <c r="C382" s="225"/>
      <c r="D382" s="226" t="s">
        <v>145</v>
      </c>
      <c r="E382" s="227" t="s">
        <v>19</v>
      </c>
      <c r="F382" s="228" t="s">
        <v>149</v>
      </c>
      <c r="G382" s="225"/>
      <c r="H382" s="227" t="s">
        <v>19</v>
      </c>
      <c r="I382" s="229"/>
      <c r="J382" s="225"/>
      <c r="K382" s="225"/>
      <c r="L382" s="230"/>
      <c r="M382" s="231"/>
      <c r="N382" s="232"/>
      <c r="O382" s="232"/>
      <c r="P382" s="232"/>
      <c r="Q382" s="232"/>
      <c r="R382" s="232"/>
      <c r="S382" s="232"/>
      <c r="T382" s="23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4" t="s">
        <v>145</v>
      </c>
      <c r="AU382" s="234" t="s">
        <v>84</v>
      </c>
      <c r="AV382" s="13" t="s">
        <v>81</v>
      </c>
      <c r="AW382" s="13" t="s">
        <v>34</v>
      </c>
      <c r="AX382" s="13" t="s">
        <v>73</v>
      </c>
      <c r="AY382" s="234" t="s">
        <v>134</v>
      </c>
    </row>
    <row r="383" s="14" customFormat="1">
      <c r="A383" s="14"/>
      <c r="B383" s="235"/>
      <c r="C383" s="236"/>
      <c r="D383" s="226" t="s">
        <v>145</v>
      </c>
      <c r="E383" s="237" t="s">
        <v>19</v>
      </c>
      <c r="F383" s="238" t="s">
        <v>962</v>
      </c>
      <c r="G383" s="236"/>
      <c r="H383" s="239">
        <v>30</v>
      </c>
      <c r="I383" s="240"/>
      <c r="J383" s="236"/>
      <c r="K383" s="236"/>
      <c r="L383" s="241"/>
      <c r="M383" s="242"/>
      <c r="N383" s="243"/>
      <c r="O383" s="243"/>
      <c r="P383" s="243"/>
      <c r="Q383" s="243"/>
      <c r="R383" s="243"/>
      <c r="S383" s="243"/>
      <c r="T383" s="24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5" t="s">
        <v>145</v>
      </c>
      <c r="AU383" s="245" t="s">
        <v>84</v>
      </c>
      <c r="AV383" s="14" t="s">
        <v>84</v>
      </c>
      <c r="AW383" s="14" t="s">
        <v>34</v>
      </c>
      <c r="AX383" s="14" t="s">
        <v>73</v>
      </c>
      <c r="AY383" s="245" t="s">
        <v>134</v>
      </c>
    </row>
    <row r="384" s="14" customFormat="1">
      <c r="A384" s="14"/>
      <c r="B384" s="235"/>
      <c r="C384" s="236"/>
      <c r="D384" s="226" t="s">
        <v>145</v>
      </c>
      <c r="E384" s="237" t="s">
        <v>19</v>
      </c>
      <c r="F384" s="238" t="s">
        <v>963</v>
      </c>
      <c r="G384" s="236"/>
      <c r="H384" s="239">
        <v>86</v>
      </c>
      <c r="I384" s="240"/>
      <c r="J384" s="236"/>
      <c r="K384" s="236"/>
      <c r="L384" s="241"/>
      <c r="M384" s="242"/>
      <c r="N384" s="243"/>
      <c r="O384" s="243"/>
      <c r="P384" s="243"/>
      <c r="Q384" s="243"/>
      <c r="R384" s="243"/>
      <c r="S384" s="243"/>
      <c r="T384" s="24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5" t="s">
        <v>145</v>
      </c>
      <c r="AU384" s="245" t="s">
        <v>84</v>
      </c>
      <c r="AV384" s="14" t="s">
        <v>84</v>
      </c>
      <c r="AW384" s="14" t="s">
        <v>34</v>
      </c>
      <c r="AX384" s="14" t="s">
        <v>73</v>
      </c>
      <c r="AY384" s="245" t="s">
        <v>134</v>
      </c>
    </row>
    <row r="385" s="13" customFormat="1">
      <c r="A385" s="13"/>
      <c r="B385" s="224"/>
      <c r="C385" s="225"/>
      <c r="D385" s="226" t="s">
        <v>145</v>
      </c>
      <c r="E385" s="227" t="s">
        <v>19</v>
      </c>
      <c r="F385" s="228" t="s">
        <v>964</v>
      </c>
      <c r="G385" s="225"/>
      <c r="H385" s="227" t="s">
        <v>19</v>
      </c>
      <c r="I385" s="229"/>
      <c r="J385" s="225"/>
      <c r="K385" s="225"/>
      <c r="L385" s="230"/>
      <c r="M385" s="231"/>
      <c r="N385" s="232"/>
      <c r="O385" s="232"/>
      <c r="P385" s="232"/>
      <c r="Q385" s="232"/>
      <c r="R385" s="232"/>
      <c r="S385" s="232"/>
      <c r="T385" s="23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4" t="s">
        <v>145</v>
      </c>
      <c r="AU385" s="234" t="s">
        <v>84</v>
      </c>
      <c r="AV385" s="13" t="s">
        <v>81</v>
      </c>
      <c r="AW385" s="13" t="s">
        <v>34</v>
      </c>
      <c r="AX385" s="13" t="s">
        <v>73</v>
      </c>
      <c r="AY385" s="234" t="s">
        <v>134</v>
      </c>
    </row>
    <row r="386" s="13" customFormat="1">
      <c r="A386" s="13"/>
      <c r="B386" s="224"/>
      <c r="C386" s="225"/>
      <c r="D386" s="226" t="s">
        <v>145</v>
      </c>
      <c r="E386" s="227" t="s">
        <v>19</v>
      </c>
      <c r="F386" s="228" t="s">
        <v>147</v>
      </c>
      <c r="G386" s="225"/>
      <c r="H386" s="227" t="s">
        <v>19</v>
      </c>
      <c r="I386" s="229"/>
      <c r="J386" s="225"/>
      <c r="K386" s="225"/>
      <c r="L386" s="230"/>
      <c r="M386" s="231"/>
      <c r="N386" s="232"/>
      <c r="O386" s="232"/>
      <c r="P386" s="232"/>
      <c r="Q386" s="232"/>
      <c r="R386" s="232"/>
      <c r="S386" s="232"/>
      <c r="T386" s="23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4" t="s">
        <v>145</v>
      </c>
      <c r="AU386" s="234" t="s">
        <v>84</v>
      </c>
      <c r="AV386" s="13" t="s">
        <v>81</v>
      </c>
      <c r="AW386" s="13" t="s">
        <v>34</v>
      </c>
      <c r="AX386" s="13" t="s">
        <v>73</v>
      </c>
      <c r="AY386" s="234" t="s">
        <v>134</v>
      </c>
    </row>
    <row r="387" s="14" customFormat="1">
      <c r="A387" s="14"/>
      <c r="B387" s="235"/>
      <c r="C387" s="236"/>
      <c r="D387" s="226" t="s">
        <v>145</v>
      </c>
      <c r="E387" s="237" t="s">
        <v>19</v>
      </c>
      <c r="F387" s="238" t="s">
        <v>965</v>
      </c>
      <c r="G387" s="236"/>
      <c r="H387" s="239">
        <v>6</v>
      </c>
      <c r="I387" s="240"/>
      <c r="J387" s="236"/>
      <c r="K387" s="236"/>
      <c r="L387" s="241"/>
      <c r="M387" s="242"/>
      <c r="N387" s="243"/>
      <c r="O387" s="243"/>
      <c r="P387" s="243"/>
      <c r="Q387" s="243"/>
      <c r="R387" s="243"/>
      <c r="S387" s="243"/>
      <c r="T387" s="24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5" t="s">
        <v>145</v>
      </c>
      <c r="AU387" s="245" t="s">
        <v>84</v>
      </c>
      <c r="AV387" s="14" t="s">
        <v>84</v>
      </c>
      <c r="AW387" s="14" t="s">
        <v>34</v>
      </c>
      <c r="AX387" s="14" t="s">
        <v>73</v>
      </c>
      <c r="AY387" s="245" t="s">
        <v>134</v>
      </c>
    </row>
    <row r="388" s="14" customFormat="1">
      <c r="A388" s="14"/>
      <c r="B388" s="235"/>
      <c r="C388" s="236"/>
      <c r="D388" s="226" t="s">
        <v>145</v>
      </c>
      <c r="E388" s="237" t="s">
        <v>19</v>
      </c>
      <c r="F388" s="238" t="s">
        <v>966</v>
      </c>
      <c r="G388" s="236"/>
      <c r="H388" s="239">
        <v>6</v>
      </c>
      <c r="I388" s="240"/>
      <c r="J388" s="236"/>
      <c r="K388" s="236"/>
      <c r="L388" s="241"/>
      <c r="M388" s="242"/>
      <c r="N388" s="243"/>
      <c r="O388" s="243"/>
      <c r="P388" s="243"/>
      <c r="Q388" s="243"/>
      <c r="R388" s="243"/>
      <c r="S388" s="243"/>
      <c r="T388" s="24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5" t="s">
        <v>145</v>
      </c>
      <c r="AU388" s="245" t="s">
        <v>84</v>
      </c>
      <c r="AV388" s="14" t="s">
        <v>84</v>
      </c>
      <c r="AW388" s="14" t="s">
        <v>34</v>
      </c>
      <c r="AX388" s="14" t="s">
        <v>73</v>
      </c>
      <c r="AY388" s="245" t="s">
        <v>134</v>
      </c>
    </row>
    <row r="389" s="13" customFormat="1">
      <c r="A389" s="13"/>
      <c r="B389" s="224"/>
      <c r="C389" s="225"/>
      <c r="D389" s="226" t="s">
        <v>145</v>
      </c>
      <c r="E389" s="227" t="s">
        <v>19</v>
      </c>
      <c r="F389" s="228" t="s">
        <v>974</v>
      </c>
      <c r="G389" s="225"/>
      <c r="H389" s="227" t="s">
        <v>19</v>
      </c>
      <c r="I389" s="229"/>
      <c r="J389" s="225"/>
      <c r="K389" s="225"/>
      <c r="L389" s="230"/>
      <c r="M389" s="231"/>
      <c r="N389" s="232"/>
      <c r="O389" s="232"/>
      <c r="P389" s="232"/>
      <c r="Q389" s="232"/>
      <c r="R389" s="232"/>
      <c r="S389" s="232"/>
      <c r="T389" s="23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4" t="s">
        <v>145</v>
      </c>
      <c r="AU389" s="234" t="s">
        <v>84</v>
      </c>
      <c r="AV389" s="13" t="s">
        <v>81</v>
      </c>
      <c r="AW389" s="13" t="s">
        <v>34</v>
      </c>
      <c r="AX389" s="13" t="s">
        <v>73</v>
      </c>
      <c r="AY389" s="234" t="s">
        <v>134</v>
      </c>
    </row>
    <row r="390" s="14" customFormat="1">
      <c r="A390" s="14"/>
      <c r="B390" s="235"/>
      <c r="C390" s="236"/>
      <c r="D390" s="226" t="s">
        <v>145</v>
      </c>
      <c r="E390" s="237" t="s">
        <v>19</v>
      </c>
      <c r="F390" s="238" t="s">
        <v>975</v>
      </c>
      <c r="G390" s="236"/>
      <c r="H390" s="239">
        <v>101</v>
      </c>
      <c r="I390" s="240"/>
      <c r="J390" s="236"/>
      <c r="K390" s="236"/>
      <c r="L390" s="241"/>
      <c r="M390" s="242"/>
      <c r="N390" s="243"/>
      <c r="O390" s="243"/>
      <c r="P390" s="243"/>
      <c r="Q390" s="243"/>
      <c r="R390" s="243"/>
      <c r="S390" s="243"/>
      <c r="T390" s="24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5" t="s">
        <v>145</v>
      </c>
      <c r="AU390" s="245" t="s">
        <v>84</v>
      </c>
      <c r="AV390" s="14" t="s">
        <v>84</v>
      </c>
      <c r="AW390" s="14" t="s">
        <v>34</v>
      </c>
      <c r="AX390" s="14" t="s">
        <v>73</v>
      </c>
      <c r="AY390" s="245" t="s">
        <v>134</v>
      </c>
    </row>
    <row r="391" s="14" customFormat="1">
      <c r="A391" s="14"/>
      <c r="B391" s="235"/>
      <c r="C391" s="236"/>
      <c r="D391" s="226" t="s">
        <v>145</v>
      </c>
      <c r="E391" s="237" t="s">
        <v>19</v>
      </c>
      <c r="F391" s="238" t="s">
        <v>976</v>
      </c>
      <c r="G391" s="236"/>
      <c r="H391" s="239">
        <v>7</v>
      </c>
      <c r="I391" s="240"/>
      <c r="J391" s="236"/>
      <c r="K391" s="236"/>
      <c r="L391" s="241"/>
      <c r="M391" s="242"/>
      <c r="N391" s="243"/>
      <c r="O391" s="243"/>
      <c r="P391" s="243"/>
      <c r="Q391" s="243"/>
      <c r="R391" s="243"/>
      <c r="S391" s="243"/>
      <c r="T391" s="24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5" t="s">
        <v>145</v>
      </c>
      <c r="AU391" s="245" t="s">
        <v>84</v>
      </c>
      <c r="AV391" s="14" t="s">
        <v>84</v>
      </c>
      <c r="AW391" s="14" t="s">
        <v>34</v>
      </c>
      <c r="AX391" s="14" t="s">
        <v>73</v>
      </c>
      <c r="AY391" s="245" t="s">
        <v>134</v>
      </c>
    </row>
    <row r="392" s="13" customFormat="1">
      <c r="A392" s="13"/>
      <c r="B392" s="224"/>
      <c r="C392" s="225"/>
      <c r="D392" s="226" t="s">
        <v>145</v>
      </c>
      <c r="E392" s="227" t="s">
        <v>19</v>
      </c>
      <c r="F392" s="228" t="s">
        <v>977</v>
      </c>
      <c r="G392" s="225"/>
      <c r="H392" s="227" t="s">
        <v>19</v>
      </c>
      <c r="I392" s="229"/>
      <c r="J392" s="225"/>
      <c r="K392" s="225"/>
      <c r="L392" s="230"/>
      <c r="M392" s="231"/>
      <c r="N392" s="232"/>
      <c r="O392" s="232"/>
      <c r="P392" s="232"/>
      <c r="Q392" s="232"/>
      <c r="R392" s="232"/>
      <c r="S392" s="232"/>
      <c r="T392" s="23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4" t="s">
        <v>145</v>
      </c>
      <c r="AU392" s="234" t="s">
        <v>84</v>
      </c>
      <c r="AV392" s="13" t="s">
        <v>81</v>
      </c>
      <c r="AW392" s="13" t="s">
        <v>34</v>
      </c>
      <c r="AX392" s="13" t="s">
        <v>73</v>
      </c>
      <c r="AY392" s="234" t="s">
        <v>134</v>
      </c>
    </row>
    <row r="393" s="14" customFormat="1">
      <c r="A393" s="14"/>
      <c r="B393" s="235"/>
      <c r="C393" s="236"/>
      <c r="D393" s="226" t="s">
        <v>145</v>
      </c>
      <c r="E393" s="237" t="s">
        <v>19</v>
      </c>
      <c r="F393" s="238" t="s">
        <v>450</v>
      </c>
      <c r="G393" s="236"/>
      <c r="H393" s="239">
        <v>5</v>
      </c>
      <c r="I393" s="240"/>
      <c r="J393" s="236"/>
      <c r="K393" s="236"/>
      <c r="L393" s="241"/>
      <c r="M393" s="242"/>
      <c r="N393" s="243"/>
      <c r="O393" s="243"/>
      <c r="P393" s="243"/>
      <c r="Q393" s="243"/>
      <c r="R393" s="243"/>
      <c r="S393" s="243"/>
      <c r="T393" s="24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5" t="s">
        <v>145</v>
      </c>
      <c r="AU393" s="245" t="s">
        <v>84</v>
      </c>
      <c r="AV393" s="14" t="s">
        <v>84</v>
      </c>
      <c r="AW393" s="14" t="s">
        <v>34</v>
      </c>
      <c r="AX393" s="14" t="s">
        <v>73</v>
      </c>
      <c r="AY393" s="245" t="s">
        <v>134</v>
      </c>
    </row>
    <row r="394" s="15" customFormat="1">
      <c r="A394" s="15"/>
      <c r="B394" s="246"/>
      <c r="C394" s="247"/>
      <c r="D394" s="226" t="s">
        <v>145</v>
      </c>
      <c r="E394" s="248" t="s">
        <v>19</v>
      </c>
      <c r="F394" s="249" t="s">
        <v>153</v>
      </c>
      <c r="G394" s="247"/>
      <c r="H394" s="250">
        <v>1598</v>
      </c>
      <c r="I394" s="251"/>
      <c r="J394" s="247"/>
      <c r="K394" s="247"/>
      <c r="L394" s="252"/>
      <c r="M394" s="253"/>
      <c r="N394" s="254"/>
      <c r="O394" s="254"/>
      <c r="P394" s="254"/>
      <c r="Q394" s="254"/>
      <c r="R394" s="254"/>
      <c r="S394" s="254"/>
      <c r="T394" s="25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56" t="s">
        <v>145</v>
      </c>
      <c r="AU394" s="256" t="s">
        <v>84</v>
      </c>
      <c r="AV394" s="15" t="s">
        <v>141</v>
      </c>
      <c r="AW394" s="15" t="s">
        <v>34</v>
      </c>
      <c r="AX394" s="15" t="s">
        <v>81</v>
      </c>
      <c r="AY394" s="256" t="s">
        <v>134</v>
      </c>
    </row>
    <row r="395" s="2" customFormat="1" ht="24.15" customHeight="1">
      <c r="A395" s="40"/>
      <c r="B395" s="41"/>
      <c r="C395" s="206" t="s">
        <v>461</v>
      </c>
      <c r="D395" s="206" t="s">
        <v>136</v>
      </c>
      <c r="E395" s="207" t="s">
        <v>1028</v>
      </c>
      <c r="F395" s="208" t="s">
        <v>1029</v>
      </c>
      <c r="G395" s="209" t="s">
        <v>139</v>
      </c>
      <c r="H395" s="210">
        <v>1440</v>
      </c>
      <c r="I395" s="211"/>
      <c r="J395" s="212">
        <f>ROUND(I395*H395,2)</f>
        <v>0</v>
      </c>
      <c r="K395" s="208" t="s">
        <v>140</v>
      </c>
      <c r="L395" s="46"/>
      <c r="M395" s="213" t="s">
        <v>19</v>
      </c>
      <c r="N395" s="214" t="s">
        <v>44</v>
      </c>
      <c r="O395" s="86"/>
      <c r="P395" s="215">
        <f>O395*H395</f>
        <v>0</v>
      </c>
      <c r="Q395" s="215">
        <v>0</v>
      </c>
      <c r="R395" s="215">
        <f>Q395*H395</f>
        <v>0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141</v>
      </c>
      <c r="AT395" s="217" t="s">
        <v>136</v>
      </c>
      <c r="AU395" s="217" t="s">
        <v>84</v>
      </c>
      <c r="AY395" s="19" t="s">
        <v>134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81</v>
      </c>
      <c r="BK395" s="218">
        <f>ROUND(I395*H395,2)</f>
        <v>0</v>
      </c>
      <c r="BL395" s="19" t="s">
        <v>141</v>
      </c>
      <c r="BM395" s="217" t="s">
        <v>1030</v>
      </c>
    </row>
    <row r="396" s="2" customFormat="1">
      <c r="A396" s="40"/>
      <c r="B396" s="41"/>
      <c r="C396" s="42"/>
      <c r="D396" s="219" t="s">
        <v>143</v>
      </c>
      <c r="E396" s="42"/>
      <c r="F396" s="220" t="s">
        <v>1031</v>
      </c>
      <c r="G396" s="42"/>
      <c r="H396" s="42"/>
      <c r="I396" s="221"/>
      <c r="J396" s="42"/>
      <c r="K396" s="42"/>
      <c r="L396" s="46"/>
      <c r="M396" s="222"/>
      <c r="N396" s="22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143</v>
      </c>
      <c r="AU396" s="19" t="s">
        <v>84</v>
      </c>
    </row>
    <row r="397" s="13" customFormat="1">
      <c r="A397" s="13"/>
      <c r="B397" s="224"/>
      <c r="C397" s="225"/>
      <c r="D397" s="226" t="s">
        <v>145</v>
      </c>
      <c r="E397" s="227" t="s">
        <v>19</v>
      </c>
      <c r="F397" s="228" t="s">
        <v>948</v>
      </c>
      <c r="G397" s="225"/>
      <c r="H397" s="227" t="s">
        <v>19</v>
      </c>
      <c r="I397" s="229"/>
      <c r="J397" s="225"/>
      <c r="K397" s="225"/>
      <c r="L397" s="230"/>
      <c r="M397" s="231"/>
      <c r="N397" s="232"/>
      <c r="O397" s="232"/>
      <c r="P397" s="232"/>
      <c r="Q397" s="232"/>
      <c r="R397" s="232"/>
      <c r="S397" s="232"/>
      <c r="T397" s="23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4" t="s">
        <v>145</v>
      </c>
      <c r="AU397" s="234" t="s">
        <v>84</v>
      </c>
      <c r="AV397" s="13" t="s">
        <v>81</v>
      </c>
      <c r="AW397" s="13" t="s">
        <v>34</v>
      </c>
      <c r="AX397" s="13" t="s">
        <v>73</v>
      </c>
      <c r="AY397" s="234" t="s">
        <v>134</v>
      </c>
    </row>
    <row r="398" s="13" customFormat="1">
      <c r="A398" s="13"/>
      <c r="B398" s="224"/>
      <c r="C398" s="225"/>
      <c r="D398" s="226" t="s">
        <v>145</v>
      </c>
      <c r="E398" s="227" t="s">
        <v>19</v>
      </c>
      <c r="F398" s="228" t="s">
        <v>147</v>
      </c>
      <c r="G398" s="225"/>
      <c r="H398" s="227" t="s">
        <v>19</v>
      </c>
      <c r="I398" s="229"/>
      <c r="J398" s="225"/>
      <c r="K398" s="225"/>
      <c r="L398" s="230"/>
      <c r="M398" s="231"/>
      <c r="N398" s="232"/>
      <c r="O398" s="232"/>
      <c r="P398" s="232"/>
      <c r="Q398" s="232"/>
      <c r="R398" s="232"/>
      <c r="S398" s="232"/>
      <c r="T398" s="23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4" t="s">
        <v>145</v>
      </c>
      <c r="AU398" s="234" t="s">
        <v>84</v>
      </c>
      <c r="AV398" s="13" t="s">
        <v>81</v>
      </c>
      <c r="AW398" s="13" t="s">
        <v>34</v>
      </c>
      <c r="AX398" s="13" t="s">
        <v>73</v>
      </c>
      <c r="AY398" s="234" t="s">
        <v>134</v>
      </c>
    </row>
    <row r="399" s="14" customFormat="1">
      <c r="A399" s="14"/>
      <c r="B399" s="235"/>
      <c r="C399" s="236"/>
      <c r="D399" s="226" t="s">
        <v>145</v>
      </c>
      <c r="E399" s="237" t="s">
        <v>19</v>
      </c>
      <c r="F399" s="238" t="s">
        <v>949</v>
      </c>
      <c r="G399" s="236"/>
      <c r="H399" s="239">
        <v>86</v>
      </c>
      <c r="I399" s="240"/>
      <c r="J399" s="236"/>
      <c r="K399" s="236"/>
      <c r="L399" s="241"/>
      <c r="M399" s="242"/>
      <c r="N399" s="243"/>
      <c r="O399" s="243"/>
      <c r="P399" s="243"/>
      <c r="Q399" s="243"/>
      <c r="R399" s="243"/>
      <c r="S399" s="243"/>
      <c r="T399" s="24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5" t="s">
        <v>145</v>
      </c>
      <c r="AU399" s="245" t="s">
        <v>84</v>
      </c>
      <c r="AV399" s="14" t="s">
        <v>84</v>
      </c>
      <c r="AW399" s="14" t="s">
        <v>34</v>
      </c>
      <c r="AX399" s="14" t="s">
        <v>73</v>
      </c>
      <c r="AY399" s="245" t="s">
        <v>134</v>
      </c>
    </row>
    <row r="400" s="14" customFormat="1">
      <c r="A400" s="14"/>
      <c r="B400" s="235"/>
      <c r="C400" s="236"/>
      <c r="D400" s="226" t="s">
        <v>145</v>
      </c>
      <c r="E400" s="237" t="s">
        <v>19</v>
      </c>
      <c r="F400" s="238" t="s">
        <v>950</v>
      </c>
      <c r="G400" s="236"/>
      <c r="H400" s="239">
        <v>126</v>
      </c>
      <c r="I400" s="240"/>
      <c r="J400" s="236"/>
      <c r="K400" s="236"/>
      <c r="L400" s="241"/>
      <c r="M400" s="242"/>
      <c r="N400" s="243"/>
      <c r="O400" s="243"/>
      <c r="P400" s="243"/>
      <c r="Q400" s="243"/>
      <c r="R400" s="243"/>
      <c r="S400" s="243"/>
      <c r="T400" s="24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5" t="s">
        <v>145</v>
      </c>
      <c r="AU400" s="245" t="s">
        <v>84</v>
      </c>
      <c r="AV400" s="14" t="s">
        <v>84</v>
      </c>
      <c r="AW400" s="14" t="s">
        <v>34</v>
      </c>
      <c r="AX400" s="14" t="s">
        <v>73</v>
      </c>
      <c r="AY400" s="245" t="s">
        <v>134</v>
      </c>
    </row>
    <row r="401" s="13" customFormat="1">
      <c r="A401" s="13"/>
      <c r="B401" s="224"/>
      <c r="C401" s="225"/>
      <c r="D401" s="226" t="s">
        <v>145</v>
      </c>
      <c r="E401" s="227" t="s">
        <v>19</v>
      </c>
      <c r="F401" s="228" t="s">
        <v>958</v>
      </c>
      <c r="G401" s="225"/>
      <c r="H401" s="227" t="s">
        <v>19</v>
      </c>
      <c r="I401" s="229"/>
      <c r="J401" s="225"/>
      <c r="K401" s="225"/>
      <c r="L401" s="230"/>
      <c r="M401" s="231"/>
      <c r="N401" s="232"/>
      <c r="O401" s="232"/>
      <c r="P401" s="232"/>
      <c r="Q401" s="232"/>
      <c r="R401" s="232"/>
      <c r="S401" s="232"/>
      <c r="T401" s="23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4" t="s">
        <v>145</v>
      </c>
      <c r="AU401" s="234" t="s">
        <v>84</v>
      </c>
      <c r="AV401" s="13" t="s">
        <v>81</v>
      </c>
      <c r="AW401" s="13" t="s">
        <v>34</v>
      </c>
      <c r="AX401" s="13" t="s">
        <v>73</v>
      </c>
      <c r="AY401" s="234" t="s">
        <v>134</v>
      </c>
    </row>
    <row r="402" s="13" customFormat="1">
      <c r="A402" s="13"/>
      <c r="B402" s="224"/>
      <c r="C402" s="225"/>
      <c r="D402" s="226" t="s">
        <v>145</v>
      </c>
      <c r="E402" s="227" t="s">
        <v>19</v>
      </c>
      <c r="F402" s="228" t="s">
        <v>147</v>
      </c>
      <c r="G402" s="225"/>
      <c r="H402" s="227" t="s">
        <v>19</v>
      </c>
      <c r="I402" s="229"/>
      <c r="J402" s="225"/>
      <c r="K402" s="225"/>
      <c r="L402" s="230"/>
      <c r="M402" s="231"/>
      <c r="N402" s="232"/>
      <c r="O402" s="232"/>
      <c r="P402" s="232"/>
      <c r="Q402" s="232"/>
      <c r="R402" s="232"/>
      <c r="S402" s="232"/>
      <c r="T402" s="23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4" t="s">
        <v>145</v>
      </c>
      <c r="AU402" s="234" t="s">
        <v>84</v>
      </c>
      <c r="AV402" s="13" t="s">
        <v>81</v>
      </c>
      <c r="AW402" s="13" t="s">
        <v>34</v>
      </c>
      <c r="AX402" s="13" t="s">
        <v>73</v>
      </c>
      <c r="AY402" s="234" t="s">
        <v>134</v>
      </c>
    </row>
    <row r="403" s="14" customFormat="1">
      <c r="A403" s="14"/>
      <c r="B403" s="235"/>
      <c r="C403" s="236"/>
      <c r="D403" s="226" t="s">
        <v>145</v>
      </c>
      <c r="E403" s="237" t="s">
        <v>19</v>
      </c>
      <c r="F403" s="238" t="s">
        <v>959</v>
      </c>
      <c r="G403" s="236"/>
      <c r="H403" s="239">
        <v>415</v>
      </c>
      <c r="I403" s="240"/>
      <c r="J403" s="236"/>
      <c r="K403" s="236"/>
      <c r="L403" s="241"/>
      <c r="M403" s="242"/>
      <c r="N403" s="243"/>
      <c r="O403" s="243"/>
      <c r="P403" s="243"/>
      <c r="Q403" s="243"/>
      <c r="R403" s="243"/>
      <c r="S403" s="243"/>
      <c r="T403" s="24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5" t="s">
        <v>145</v>
      </c>
      <c r="AU403" s="245" t="s">
        <v>84</v>
      </c>
      <c r="AV403" s="14" t="s">
        <v>84</v>
      </c>
      <c r="AW403" s="14" t="s">
        <v>34</v>
      </c>
      <c r="AX403" s="14" t="s">
        <v>73</v>
      </c>
      <c r="AY403" s="245" t="s">
        <v>134</v>
      </c>
    </row>
    <row r="404" s="14" customFormat="1">
      <c r="A404" s="14"/>
      <c r="B404" s="235"/>
      <c r="C404" s="236"/>
      <c r="D404" s="226" t="s">
        <v>145</v>
      </c>
      <c r="E404" s="237" t="s">
        <v>19</v>
      </c>
      <c r="F404" s="238" t="s">
        <v>1032</v>
      </c>
      <c r="G404" s="236"/>
      <c r="H404" s="239">
        <v>635</v>
      </c>
      <c r="I404" s="240"/>
      <c r="J404" s="236"/>
      <c r="K404" s="236"/>
      <c r="L404" s="241"/>
      <c r="M404" s="242"/>
      <c r="N404" s="243"/>
      <c r="O404" s="243"/>
      <c r="P404" s="243"/>
      <c r="Q404" s="243"/>
      <c r="R404" s="243"/>
      <c r="S404" s="243"/>
      <c r="T404" s="24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5" t="s">
        <v>145</v>
      </c>
      <c r="AU404" s="245" t="s">
        <v>84</v>
      </c>
      <c r="AV404" s="14" t="s">
        <v>84</v>
      </c>
      <c r="AW404" s="14" t="s">
        <v>34</v>
      </c>
      <c r="AX404" s="14" t="s">
        <v>73</v>
      </c>
      <c r="AY404" s="245" t="s">
        <v>134</v>
      </c>
    </row>
    <row r="405" s="14" customFormat="1">
      <c r="A405" s="14"/>
      <c r="B405" s="235"/>
      <c r="C405" s="236"/>
      <c r="D405" s="226" t="s">
        <v>145</v>
      </c>
      <c r="E405" s="237" t="s">
        <v>19</v>
      </c>
      <c r="F405" s="238" t="s">
        <v>961</v>
      </c>
      <c r="G405" s="236"/>
      <c r="H405" s="239">
        <v>50</v>
      </c>
      <c r="I405" s="240"/>
      <c r="J405" s="236"/>
      <c r="K405" s="236"/>
      <c r="L405" s="241"/>
      <c r="M405" s="242"/>
      <c r="N405" s="243"/>
      <c r="O405" s="243"/>
      <c r="P405" s="243"/>
      <c r="Q405" s="243"/>
      <c r="R405" s="243"/>
      <c r="S405" s="243"/>
      <c r="T405" s="24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5" t="s">
        <v>145</v>
      </c>
      <c r="AU405" s="245" t="s">
        <v>84</v>
      </c>
      <c r="AV405" s="14" t="s">
        <v>84</v>
      </c>
      <c r="AW405" s="14" t="s">
        <v>34</v>
      </c>
      <c r="AX405" s="14" t="s">
        <v>73</v>
      </c>
      <c r="AY405" s="245" t="s">
        <v>134</v>
      </c>
    </row>
    <row r="406" s="13" customFormat="1">
      <c r="A406" s="13"/>
      <c r="B406" s="224"/>
      <c r="C406" s="225"/>
      <c r="D406" s="226" t="s">
        <v>145</v>
      </c>
      <c r="E406" s="227" t="s">
        <v>19</v>
      </c>
      <c r="F406" s="228" t="s">
        <v>149</v>
      </c>
      <c r="G406" s="225"/>
      <c r="H406" s="227" t="s">
        <v>19</v>
      </c>
      <c r="I406" s="229"/>
      <c r="J406" s="225"/>
      <c r="K406" s="225"/>
      <c r="L406" s="230"/>
      <c r="M406" s="231"/>
      <c r="N406" s="232"/>
      <c r="O406" s="232"/>
      <c r="P406" s="232"/>
      <c r="Q406" s="232"/>
      <c r="R406" s="232"/>
      <c r="S406" s="232"/>
      <c r="T406" s="23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4" t="s">
        <v>145</v>
      </c>
      <c r="AU406" s="234" t="s">
        <v>84</v>
      </c>
      <c r="AV406" s="13" t="s">
        <v>81</v>
      </c>
      <c r="AW406" s="13" t="s">
        <v>34</v>
      </c>
      <c r="AX406" s="13" t="s">
        <v>73</v>
      </c>
      <c r="AY406" s="234" t="s">
        <v>134</v>
      </c>
    </row>
    <row r="407" s="14" customFormat="1">
      <c r="A407" s="14"/>
      <c r="B407" s="235"/>
      <c r="C407" s="236"/>
      <c r="D407" s="226" t="s">
        <v>145</v>
      </c>
      <c r="E407" s="237" t="s">
        <v>19</v>
      </c>
      <c r="F407" s="238" t="s">
        <v>962</v>
      </c>
      <c r="G407" s="236"/>
      <c r="H407" s="239">
        <v>30</v>
      </c>
      <c r="I407" s="240"/>
      <c r="J407" s="236"/>
      <c r="K407" s="236"/>
      <c r="L407" s="241"/>
      <c r="M407" s="242"/>
      <c r="N407" s="243"/>
      <c r="O407" s="243"/>
      <c r="P407" s="243"/>
      <c r="Q407" s="243"/>
      <c r="R407" s="243"/>
      <c r="S407" s="243"/>
      <c r="T407" s="24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5" t="s">
        <v>145</v>
      </c>
      <c r="AU407" s="245" t="s">
        <v>84</v>
      </c>
      <c r="AV407" s="14" t="s">
        <v>84</v>
      </c>
      <c r="AW407" s="14" t="s">
        <v>34</v>
      </c>
      <c r="AX407" s="14" t="s">
        <v>73</v>
      </c>
      <c r="AY407" s="245" t="s">
        <v>134</v>
      </c>
    </row>
    <row r="408" s="14" customFormat="1">
      <c r="A408" s="14"/>
      <c r="B408" s="235"/>
      <c r="C408" s="236"/>
      <c r="D408" s="226" t="s">
        <v>145</v>
      </c>
      <c r="E408" s="237" t="s">
        <v>19</v>
      </c>
      <c r="F408" s="238" t="s">
        <v>963</v>
      </c>
      <c r="G408" s="236"/>
      <c r="H408" s="239">
        <v>86</v>
      </c>
      <c r="I408" s="240"/>
      <c r="J408" s="236"/>
      <c r="K408" s="236"/>
      <c r="L408" s="241"/>
      <c r="M408" s="242"/>
      <c r="N408" s="243"/>
      <c r="O408" s="243"/>
      <c r="P408" s="243"/>
      <c r="Q408" s="243"/>
      <c r="R408" s="243"/>
      <c r="S408" s="243"/>
      <c r="T408" s="24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5" t="s">
        <v>145</v>
      </c>
      <c r="AU408" s="245" t="s">
        <v>84</v>
      </c>
      <c r="AV408" s="14" t="s">
        <v>84</v>
      </c>
      <c r="AW408" s="14" t="s">
        <v>34</v>
      </c>
      <c r="AX408" s="14" t="s">
        <v>73</v>
      </c>
      <c r="AY408" s="245" t="s">
        <v>134</v>
      </c>
    </row>
    <row r="409" s="13" customFormat="1">
      <c r="A409" s="13"/>
      <c r="B409" s="224"/>
      <c r="C409" s="225"/>
      <c r="D409" s="226" t="s">
        <v>145</v>
      </c>
      <c r="E409" s="227" t="s">
        <v>19</v>
      </c>
      <c r="F409" s="228" t="s">
        <v>964</v>
      </c>
      <c r="G409" s="225"/>
      <c r="H409" s="227" t="s">
        <v>19</v>
      </c>
      <c r="I409" s="229"/>
      <c r="J409" s="225"/>
      <c r="K409" s="225"/>
      <c r="L409" s="230"/>
      <c r="M409" s="231"/>
      <c r="N409" s="232"/>
      <c r="O409" s="232"/>
      <c r="P409" s="232"/>
      <c r="Q409" s="232"/>
      <c r="R409" s="232"/>
      <c r="S409" s="232"/>
      <c r="T409" s="23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4" t="s">
        <v>145</v>
      </c>
      <c r="AU409" s="234" t="s">
        <v>84</v>
      </c>
      <c r="AV409" s="13" t="s">
        <v>81</v>
      </c>
      <c r="AW409" s="13" t="s">
        <v>34</v>
      </c>
      <c r="AX409" s="13" t="s">
        <v>73</v>
      </c>
      <c r="AY409" s="234" t="s">
        <v>134</v>
      </c>
    </row>
    <row r="410" s="13" customFormat="1">
      <c r="A410" s="13"/>
      <c r="B410" s="224"/>
      <c r="C410" s="225"/>
      <c r="D410" s="226" t="s">
        <v>145</v>
      </c>
      <c r="E410" s="227" t="s">
        <v>19</v>
      </c>
      <c r="F410" s="228" t="s">
        <v>147</v>
      </c>
      <c r="G410" s="225"/>
      <c r="H410" s="227" t="s">
        <v>19</v>
      </c>
      <c r="I410" s="229"/>
      <c r="J410" s="225"/>
      <c r="K410" s="225"/>
      <c r="L410" s="230"/>
      <c r="M410" s="231"/>
      <c r="N410" s="232"/>
      <c r="O410" s="232"/>
      <c r="P410" s="232"/>
      <c r="Q410" s="232"/>
      <c r="R410" s="232"/>
      <c r="S410" s="232"/>
      <c r="T410" s="23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4" t="s">
        <v>145</v>
      </c>
      <c r="AU410" s="234" t="s">
        <v>84</v>
      </c>
      <c r="AV410" s="13" t="s">
        <v>81</v>
      </c>
      <c r="AW410" s="13" t="s">
        <v>34</v>
      </c>
      <c r="AX410" s="13" t="s">
        <v>73</v>
      </c>
      <c r="AY410" s="234" t="s">
        <v>134</v>
      </c>
    </row>
    <row r="411" s="14" customFormat="1">
      <c r="A411" s="14"/>
      <c r="B411" s="235"/>
      <c r="C411" s="236"/>
      <c r="D411" s="226" t="s">
        <v>145</v>
      </c>
      <c r="E411" s="237" t="s">
        <v>19</v>
      </c>
      <c r="F411" s="238" t="s">
        <v>965</v>
      </c>
      <c r="G411" s="236"/>
      <c r="H411" s="239">
        <v>6</v>
      </c>
      <c r="I411" s="240"/>
      <c r="J411" s="236"/>
      <c r="K411" s="236"/>
      <c r="L411" s="241"/>
      <c r="M411" s="242"/>
      <c r="N411" s="243"/>
      <c r="O411" s="243"/>
      <c r="P411" s="243"/>
      <c r="Q411" s="243"/>
      <c r="R411" s="243"/>
      <c r="S411" s="243"/>
      <c r="T411" s="24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5" t="s">
        <v>145</v>
      </c>
      <c r="AU411" s="245" t="s">
        <v>84</v>
      </c>
      <c r="AV411" s="14" t="s">
        <v>84</v>
      </c>
      <c r="AW411" s="14" t="s">
        <v>34</v>
      </c>
      <c r="AX411" s="14" t="s">
        <v>73</v>
      </c>
      <c r="AY411" s="245" t="s">
        <v>134</v>
      </c>
    </row>
    <row r="412" s="14" customFormat="1">
      <c r="A412" s="14"/>
      <c r="B412" s="235"/>
      <c r="C412" s="236"/>
      <c r="D412" s="226" t="s">
        <v>145</v>
      </c>
      <c r="E412" s="237" t="s">
        <v>19</v>
      </c>
      <c r="F412" s="238" t="s">
        <v>966</v>
      </c>
      <c r="G412" s="236"/>
      <c r="H412" s="239">
        <v>6</v>
      </c>
      <c r="I412" s="240"/>
      <c r="J412" s="236"/>
      <c r="K412" s="236"/>
      <c r="L412" s="241"/>
      <c r="M412" s="242"/>
      <c r="N412" s="243"/>
      <c r="O412" s="243"/>
      <c r="P412" s="243"/>
      <c r="Q412" s="243"/>
      <c r="R412" s="243"/>
      <c r="S412" s="243"/>
      <c r="T412" s="24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5" t="s">
        <v>145</v>
      </c>
      <c r="AU412" s="245" t="s">
        <v>84</v>
      </c>
      <c r="AV412" s="14" t="s">
        <v>84</v>
      </c>
      <c r="AW412" s="14" t="s">
        <v>34</v>
      </c>
      <c r="AX412" s="14" t="s">
        <v>73</v>
      </c>
      <c r="AY412" s="245" t="s">
        <v>134</v>
      </c>
    </row>
    <row r="413" s="15" customFormat="1">
      <c r="A413" s="15"/>
      <c r="B413" s="246"/>
      <c r="C413" s="247"/>
      <c r="D413" s="226" t="s">
        <v>145</v>
      </c>
      <c r="E413" s="248" t="s">
        <v>19</v>
      </c>
      <c r="F413" s="249" t="s">
        <v>153</v>
      </c>
      <c r="G413" s="247"/>
      <c r="H413" s="250">
        <v>1440</v>
      </c>
      <c r="I413" s="251"/>
      <c r="J413" s="247"/>
      <c r="K413" s="247"/>
      <c r="L413" s="252"/>
      <c r="M413" s="253"/>
      <c r="N413" s="254"/>
      <c r="O413" s="254"/>
      <c r="P413" s="254"/>
      <c r="Q413" s="254"/>
      <c r="R413" s="254"/>
      <c r="S413" s="254"/>
      <c r="T413" s="25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56" t="s">
        <v>145</v>
      </c>
      <c r="AU413" s="256" t="s">
        <v>84</v>
      </c>
      <c r="AV413" s="15" t="s">
        <v>141</v>
      </c>
      <c r="AW413" s="15" t="s">
        <v>34</v>
      </c>
      <c r="AX413" s="15" t="s">
        <v>81</v>
      </c>
      <c r="AY413" s="256" t="s">
        <v>134</v>
      </c>
    </row>
    <row r="414" s="2" customFormat="1" ht="24.15" customHeight="1">
      <c r="A414" s="40"/>
      <c r="B414" s="41"/>
      <c r="C414" s="206" t="s">
        <v>466</v>
      </c>
      <c r="D414" s="206" t="s">
        <v>136</v>
      </c>
      <c r="E414" s="207" t="s">
        <v>1033</v>
      </c>
      <c r="F414" s="208" t="s">
        <v>1034</v>
      </c>
      <c r="G414" s="209" t="s">
        <v>139</v>
      </c>
      <c r="H414" s="210">
        <v>1570</v>
      </c>
      <c r="I414" s="211"/>
      <c r="J414" s="212">
        <f>ROUND(I414*H414,2)</f>
        <v>0</v>
      </c>
      <c r="K414" s="208" t="s">
        <v>140</v>
      </c>
      <c r="L414" s="46"/>
      <c r="M414" s="213" t="s">
        <v>19</v>
      </c>
      <c r="N414" s="214" t="s">
        <v>44</v>
      </c>
      <c r="O414" s="86"/>
      <c r="P414" s="215">
        <f>O414*H414</f>
        <v>0</v>
      </c>
      <c r="Q414" s="215">
        <v>0</v>
      </c>
      <c r="R414" s="215">
        <f>Q414*H414</f>
        <v>0</v>
      </c>
      <c r="S414" s="215">
        <v>0</v>
      </c>
      <c r="T414" s="216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7" t="s">
        <v>141</v>
      </c>
      <c r="AT414" s="217" t="s">
        <v>136</v>
      </c>
      <c r="AU414" s="217" t="s">
        <v>84</v>
      </c>
      <c r="AY414" s="19" t="s">
        <v>134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9" t="s">
        <v>81</v>
      </c>
      <c r="BK414" s="218">
        <f>ROUND(I414*H414,2)</f>
        <v>0</v>
      </c>
      <c r="BL414" s="19" t="s">
        <v>141</v>
      </c>
      <c r="BM414" s="217" t="s">
        <v>1035</v>
      </c>
    </row>
    <row r="415" s="2" customFormat="1">
      <c r="A415" s="40"/>
      <c r="B415" s="41"/>
      <c r="C415" s="42"/>
      <c r="D415" s="219" t="s">
        <v>143</v>
      </c>
      <c r="E415" s="42"/>
      <c r="F415" s="220" t="s">
        <v>1036</v>
      </c>
      <c r="G415" s="42"/>
      <c r="H415" s="42"/>
      <c r="I415" s="221"/>
      <c r="J415" s="42"/>
      <c r="K415" s="42"/>
      <c r="L415" s="46"/>
      <c r="M415" s="222"/>
      <c r="N415" s="223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143</v>
      </c>
      <c r="AU415" s="19" t="s">
        <v>84</v>
      </c>
    </row>
    <row r="416" s="13" customFormat="1">
      <c r="A416" s="13"/>
      <c r="B416" s="224"/>
      <c r="C416" s="225"/>
      <c r="D416" s="226" t="s">
        <v>145</v>
      </c>
      <c r="E416" s="227" t="s">
        <v>19</v>
      </c>
      <c r="F416" s="228" t="s">
        <v>953</v>
      </c>
      <c r="G416" s="225"/>
      <c r="H416" s="227" t="s">
        <v>19</v>
      </c>
      <c r="I416" s="229"/>
      <c r="J416" s="225"/>
      <c r="K416" s="225"/>
      <c r="L416" s="230"/>
      <c r="M416" s="231"/>
      <c r="N416" s="232"/>
      <c r="O416" s="232"/>
      <c r="P416" s="232"/>
      <c r="Q416" s="232"/>
      <c r="R416" s="232"/>
      <c r="S416" s="232"/>
      <c r="T416" s="23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4" t="s">
        <v>145</v>
      </c>
      <c r="AU416" s="234" t="s">
        <v>84</v>
      </c>
      <c r="AV416" s="13" t="s">
        <v>81</v>
      </c>
      <c r="AW416" s="13" t="s">
        <v>34</v>
      </c>
      <c r="AX416" s="13" t="s">
        <v>73</v>
      </c>
      <c r="AY416" s="234" t="s">
        <v>134</v>
      </c>
    </row>
    <row r="417" s="13" customFormat="1">
      <c r="A417" s="13"/>
      <c r="B417" s="224"/>
      <c r="C417" s="225"/>
      <c r="D417" s="226" t="s">
        <v>145</v>
      </c>
      <c r="E417" s="227" t="s">
        <v>19</v>
      </c>
      <c r="F417" s="228" t="s">
        <v>147</v>
      </c>
      <c r="G417" s="225"/>
      <c r="H417" s="227" t="s">
        <v>19</v>
      </c>
      <c r="I417" s="229"/>
      <c r="J417" s="225"/>
      <c r="K417" s="225"/>
      <c r="L417" s="230"/>
      <c r="M417" s="231"/>
      <c r="N417" s="232"/>
      <c r="O417" s="232"/>
      <c r="P417" s="232"/>
      <c r="Q417" s="232"/>
      <c r="R417" s="232"/>
      <c r="S417" s="232"/>
      <c r="T417" s="23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4" t="s">
        <v>145</v>
      </c>
      <c r="AU417" s="234" t="s">
        <v>84</v>
      </c>
      <c r="AV417" s="13" t="s">
        <v>81</v>
      </c>
      <c r="AW417" s="13" t="s">
        <v>34</v>
      </c>
      <c r="AX417" s="13" t="s">
        <v>73</v>
      </c>
      <c r="AY417" s="234" t="s">
        <v>134</v>
      </c>
    </row>
    <row r="418" s="14" customFormat="1">
      <c r="A418" s="14"/>
      <c r="B418" s="235"/>
      <c r="C418" s="236"/>
      <c r="D418" s="226" t="s">
        <v>145</v>
      </c>
      <c r="E418" s="237" t="s">
        <v>19</v>
      </c>
      <c r="F418" s="238" t="s">
        <v>954</v>
      </c>
      <c r="G418" s="236"/>
      <c r="H418" s="239">
        <v>925</v>
      </c>
      <c r="I418" s="240"/>
      <c r="J418" s="236"/>
      <c r="K418" s="236"/>
      <c r="L418" s="241"/>
      <c r="M418" s="242"/>
      <c r="N418" s="243"/>
      <c r="O418" s="243"/>
      <c r="P418" s="243"/>
      <c r="Q418" s="243"/>
      <c r="R418" s="243"/>
      <c r="S418" s="243"/>
      <c r="T418" s="24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5" t="s">
        <v>145</v>
      </c>
      <c r="AU418" s="245" t="s">
        <v>84</v>
      </c>
      <c r="AV418" s="14" t="s">
        <v>84</v>
      </c>
      <c r="AW418" s="14" t="s">
        <v>34</v>
      </c>
      <c r="AX418" s="14" t="s">
        <v>73</v>
      </c>
      <c r="AY418" s="245" t="s">
        <v>134</v>
      </c>
    </row>
    <row r="419" s="14" customFormat="1">
      <c r="A419" s="14"/>
      <c r="B419" s="235"/>
      <c r="C419" s="236"/>
      <c r="D419" s="226" t="s">
        <v>145</v>
      </c>
      <c r="E419" s="237" t="s">
        <v>19</v>
      </c>
      <c r="F419" s="238" t="s">
        <v>955</v>
      </c>
      <c r="G419" s="236"/>
      <c r="H419" s="239">
        <v>415</v>
      </c>
      <c r="I419" s="240"/>
      <c r="J419" s="236"/>
      <c r="K419" s="236"/>
      <c r="L419" s="241"/>
      <c r="M419" s="242"/>
      <c r="N419" s="243"/>
      <c r="O419" s="243"/>
      <c r="P419" s="243"/>
      <c r="Q419" s="243"/>
      <c r="R419" s="243"/>
      <c r="S419" s="243"/>
      <c r="T419" s="24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5" t="s">
        <v>145</v>
      </c>
      <c r="AU419" s="245" t="s">
        <v>84</v>
      </c>
      <c r="AV419" s="14" t="s">
        <v>84</v>
      </c>
      <c r="AW419" s="14" t="s">
        <v>34</v>
      </c>
      <c r="AX419" s="14" t="s">
        <v>73</v>
      </c>
      <c r="AY419" s="245" t="s">
        <v>134</v>
      </c>
    </row>
    <row r="420" s="14" customFormat="1">
      <c r="A420" s="14"/>
      <c r="B420" s="235"/>
      <c r="C420" s="236"/>
      <c r="D420" s="226" t="s">
        <v>145</v>
      </c>
      <c r="E420" s="237" t="s">
        <v>19</v>
      </c>
      <c r="F420" s="238" t="s">
        <v>956</v>
      </c>
      <c r="G420" s="236"/>
      <c r="H420" s="239">
        <v>90</v>
      </c>
      <c r="I420" s="240"/>
      <c r="J420" s="236"/>
      <c r="K420" s="236"/>
      <c r="L420" s="241"/>
      <c r="M420" s="242"/>
      <c r="N420" s="243"/>
      <c r="O420" s="243"/>
      <c r="P420" s="243"/>
      <c r="Q420" s="243"/>
      <c r="R420" s="243"/>
      <c r="S420" s="243"/>
      <c r="T420" s="24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5" t="s">
        <v>145</v>
      </c>
      <c r="AU420" s="245" t="s">
        <v>84</v>
      </c>
      <c r="AV420" s="14" t="s">
        <v>84</v>
      </c>
      <c r="AW420" s="14" t="s">
        <v>34</v>
      </c>
      <c r="AX420" s="14" t="s">
        <v>73</v>
      </c>
      <c r="AY420" s="245" t="s">
        <v>134</v>
      </c>
    </row>
    <row r="421" s="13" customFormat="1">
      <c r="A421" s="13"/>
      <c r="B421" s="224"/>
      <c r="C421" s="225"/>
      <c r="D421" s="226" t="s">
        <v>145</v>
      </c>
      <c r="E421" s="227" t="s">
        <v>19</v>
      </c>
      <c r="F421" s="228" t="s">
        <v>149</v>
      </c>
      <c r="G421" s="225"/>
      <c r="H421" s="227" t="s">
        <v>19</v>
      </c>
      <c r="I421" s="229"/>
      <c r="J421" s="225"/>
      <c r="K421" s="225"/>
      <c r="L421" s="230"/>
      <c r="M421" s="231"/>
      <c r="N421" s="232"/>
      <c r="O421" s="232"/>
      <c r="P421" s="232"/>
      <c r="Q421" s="232"/>
      <c r="R421" s="232"/>
      <c r="S421" s="232"/>
      <c r="T421" s="23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4" t="s">
        <v>145</v>
      </c>
      <c r="AU421" s="234" t="s">
        <v>84</v>
      </c>
      <c r="AV421" s="13" t="s">
        <v>81</v>
      </c>
      <c r="AW421" s="13" t="s">
        <v>34</v>
      </c>
      <c r="AX421" s="13" t="s">
        <v>73</v>
      </c>
      <c r="AY421" s="234" t="s">
        <v>134</v>
      </c>
    </row>
    <row r="422" s="14" customFormat="1">
      <c r="A422" s="14"/>
      <c r="B422" s="235"/>
      <c r="C422" s="236"/>
      <c r="D422" s="226" t="s">
        <v>145</v>
      </c>
      <c r="E422" s="237" t="s">
        <v>19</v>
      </c>
      <c r="F422" s="238" t="s">
        <v>957</v>
      </c>
      <c r="G422" s="236"/>
      <c r="H422" s="239">
        <v>140</v>
      </c>
      <c r="I422" s="240"/>
      <c r="J422" s="236"/>
      <c r="K422" s="236"/>
      <c r="L422" s="241"/>
      <c r="M422" s="242"/>
      <c r="N422" s="243"/>
      <c r="O422" s="243"/>
      <c r="P422" s="243"/>
      <c r="Q422" s="243"/>
      <c r="R422" s="243"/>
      <c r="S422" s="243"/>
      <c r="T422" s="24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5" t="s">
        <v>145</v>
      </c>
      <c r="AU422" s="245" t="s">
        <v>84</v>
      </c>
      <c r="AV422" s="14" t="s">
        <v>84</v>
      </c>
      <c r="AW422" s="14" t="s">
        <v>34</v>
      </c>
      <c r="AX422" s="14" t="s">
        <v>73</v>
      </c>
      <c r="AY422" s="245" t="s">
        <v>134</v>
      </c>
    </row>
    <row r="423" s="15" customFormat="1">
      <c r="A423" s="15"/>
      <c r="B423" s="246"/>
      <c r="C423" s="247"/>
      <c r="D423" s="226" t="s">
        <v>145</v>
      </c>
      <c r="E423" s="248" t="s">
        <v>19</v>
      </c>
      <c r="F423" s="249" t="s">
        <v>153</v>
      </c>
      <c r="G423" s="247"/>
      <c r="H423" s="250">
        <v>1570</v>
      </c>
      <c r="I423" s="251"/>
      <c r="J423" s="247"/>
      <c r="K423" s="247"/>
      <c r="L423" s="252"/>
      <c r="M423" s="253"/>
      <c r="N423" s="254"/>
      <c r="O423" s="254"/>
      <c r="P423" s="254"/>
      <c r="Q423" s="254"/>
      <c r="R423" s="254"/>
      <c r="S423" s="254"/>
      <c r="T423" s="25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6" t="s">
        <v>145</v>
      </c>
      <c r="AU423" s="256" t="s">
        <v>84</v>
      </c>
      <c r="AV423" s="15" t="s">
        <v>141</v>
      </c>
      <c r="AW423" s="15" t="s">
        <v>34</v>
      </c>
      <c r="AX423" s="15" t="s">
        <v>81</v>
      </c>
      <c r="AY423" s="256" t="s">
        <v>134</v>
      </c>
    </row>
    <row r="424" s="2" customFormat="1" ht="24.15" customHeight="1">
      <c r="A424" s="40"/>
      <c r="B424" s="41"/>
      <c r="C424" s="206" t="s">
        <v>470</v>
      </c>
      <c r="D424" s="206" t="s">
        <v>136</v>
      </c>
      <c r="E424" s="207" t="s">
        <v>1037</v>
      </c>
      <c r="F424" s="208" t="s">
        <v>1038</v>
      </c>
      <c r="G424" s="209" t="s">
        <v>139</v>
      </c>
      <c r="H424" s="210">
        <v>25</v>
      </c>
      <c r="I424" s="211"/>
      <c r="J424" s="212">
        <f>ROUND(I424*H424,2)</f>
        <v>0</v>
      </c>
      <c r="K424" s="208" t="s">
        <v>140</v>
      </c>
      <c r="L424" s="46"/>
      <c r="M424" s="213" t="s">
        <v>19</v>
      </c>
      <c r="N424" s="214" t="s">
        <v>44</v>
      </c>
      <c r="O424" s="86"/>
      <c r="P424" s="215">
        <f>O424*H424</f>
        <v>0</v>
      </c>
      <c r="Q424" s="215">
        <v>0</v>
      </c>
      <c r="R424" s="215">
        <f>Q424*H424</f>
        <v>0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141</v>
      </c>
      <c r="AT424" s="217" t="s">
        <v>136</v>
      </c>
      <c r="AU424" s="217" t="s">
        <v>84</v>
      </c>
      <c r="AY424" s="19" t="s">
        <v>134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9" t="s">
        <v>81</v>
      </c>
      <c r="BK424" s="218">
        <f>ROUND(I424*H424,2)</f>
        <v>0</v>
      </c>
      <c r="BL424" s="19" t="s">
        <v>141</v>
      </c>
      <c r="BM424" s="217" t="s">
        <v>1039</v>
      </c>
    </row>
    <row r="425" s="2" customFormat="1">
      <c r="A425" s="40"/>
      <c r="B425" s="41"/>
      <c r="C425" s="42"/>
      <c r="D425" s="219" t="s">
        <v>143</v>
      </c>
      <c r="E425" s="42"/>
      <c r="F425" s="220" t="s">
        <v>1040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143</v>
      </c>
      <c r="AU425" s="19" t="s">
        <v>84</v>
      </c>
    </row>
    <row r="426" s="13" customFormat="1">
      <c r="A426" s="13"/>
      <c r="B426" s="224"/>
      <c r="C426" s="225"/>
      <c r="D426" s="226" t="s">
        <v>145</v>
      </c>
      <c r="E426" s="227" t="s">
        <v>19</v>
      </c>
      <c r="F426" s="228" t="s">
        <v>946</v>
      </c>
      <c r="G426" s="225"/>
      <c r="H426" s="227" t="s">
        <v>19</v>
      </c>
      <c r="I426" s="229"/>
      <c r="J426" s="225"/>
      <c r="K426" s="225"/>
      <c r="L426" s="230"/>
      <c r="M426" s="231"/>
      <c r="N426" s="232"/>
      <c r="O426" s="232"/>
      <c r="P426" s="232"/>
      <c r="Q426" s="232"/>
      <c r="R426" s="232"/>
      <c r="S426" s="232"/>
      <c r="T426" s="23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4" t="s">
        <v>145</v>
      </c>
      <c r="AU426" s="234" t="s">
        <v>84</v>
      </c>
      <c r="AV426" s="13" t="s">
        <v>81</v>
      </c>
      <c r="AW426" s="13" t="s">
        <v>34</v>
      </c>
      <c r="AX426" s="13" t="s">
        <v>73</v>
      </c>
      <c r="AY426" s="234" t="s">
        <v>134</v>
      </c>
    </row>
    <row r="427" s="13" customFormat="1">
      <c r="A427" s="13"/>
      <c r="B427" s="224"/>
      <c r="C427" s="225"/>
      <c r="D427" s="226" t="s">
        <v>145</v>
      </c>
      <c r="E427" s="227" t="s">
        <v>19</v>
      </c>
      <c r="F427" s="228" t="s">
        <v>147</v>
      </c>
      <c r="G427" s="225"/>
      <c r="H427" s="227" t="s">
        <v>19</v>
      </c>
      <c r="I427" s="229"/>
      <c r="J427" s="225"/>
      <c r="K427" s="225"/>
      <c r="L427" s="230"/>
      <c r="M427" s="231"/>
      <c r="N427" s="232"/>
      <c r="O427" s="232"/>
      <c r="P427" s="232"/>
      <c r="Q427" s="232"/>
      <c r="R427" s="232"/>
      <c r="S427" s="232"/>
      <c r="T427" s="23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4" t="s">
        <v>145</v>
      </c>
      <c r="AU427" s="234" t="s">
        <v>84</v>
      </c>
      <c r="AV427" s="13" t="s">
        <v>81</v>
      </c>
      <c r="AW427" s="13" t="s">
        <v>34</v>
      </c>
      <c r="AX427" s="13" t="s">
        <v>73</v>
      </c>
      <c r="AY427" s="234" t="s">
        <v>134</v>
      </c>
    </row>
    <row r="428" s="14" customFormat="1">
      <c r="A428" s="14"/>
      <c r="B428" s="235"/>
      <c r="C428" s="236"/>
      <c r="D428" s="226" t="s">
        <v>145</v>
      </c>
      <c r="E428" s="237" t="s">
        <v>19</v>
      </c>
      <c r="F428" s="238" t="s">
        <v>947</v>
      </c>
      <c r="G428" s="236"/>
      <c r="H428" s="239">
        <v>25</v>
      </c>
      <c r="I428" s="240"/>
      <c r="J428" s="236"/>
      <c r="K428" s="236"/>
      <c r="L428" s="241"/>
      <c r="M428" s="242"/>
      <c r="N428" s="243"/>
      <c r="O428" s="243"/>
      <c r="P428" s="243"/>
      <c r="Q428" s="243"/>
      <c r="R428" s="243"/>
      <c r="S428" s="243"/>
      <c r="T428" s="24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5" t="s">
        <v>145</v>
      </c>
      <c r="AU428" s="245" t="s">
        <v>84</v>
      </c>
      <c r="AV428" s="14" t="s">
        <v>84</v>
      </c>
      <c r="AW428" s="14" t="s">
        <v>34</v>
      </c>
      <c r="AX428" s="14" t="s">
        <v>81</v>
      </c>
      <c r="AY428" s="245" t="s">
        <v>134</v>
      </c>
    </row>
    <row r="429" s="2" customFormat="1" ht="24.15" customHeight="1">
      <c r="A429" s="40"/>
      <c r="B429" s="41"/>
      <c r="C429" s="206" t="s">
        <v>475</v>
      </c>
      <c r="D429" s="206" t="s">
        <v>136</v>
      </c>
      <c r="E429" s="207" t="s">
        <v>1041</v>
      </c>
      <c r="F429" s="208" t="s">
        <v>1042</v>
      </c>
      <c r="G429" s="209" t="s">
        <v>139</v>
      </c>
      <c r="H429" s="210">
        <v>725</v>
      </c>
      <c r="I429" s="211"/>
      <c r="J429" s="212">
        <f>ROUND(I429*H429,2)</f>
        <v>0</v>
      </c>
      <c r="K429" s="208" t="s">
        <v>140</v>
      </c>
      <c r="L429" s="46"/>
      <c r="M429" s="213" t="s">
        <v>19</v>
      </c>
      <c r="N429" s="214" t="s">
        <v>44</v>
      </c>
      <c r="O429" s="86"/>
      <c r="P429" s="215">
        <f>O429*H429</f>
        <v>0</v>
      </c>
      <c r="Q429" s="215">
        <v>0</v>
      </c>
      <c r="R429" s="215">
        <f>Q429*H429</f>
        <v>0</v>
      </c>
      <c r="S429" s="215">
        <v>0</v>
      </c>
      <c r="T429" s="21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141</v>
      </c>
      <c r="AT429" s="217" t="s">
        <v>136</v>
      </c>
      <c r="AU429" s="217" t="s">
        <v>84</v>
      </c>
      <c r="AY429" s="19" t="s">
        <v>134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9" t="s">
        <v>81</v>
      </c>
      <c r="BK429" s="218">
        <f>ROUND(I429*H429,2)</f>
        <v>0</v>
      </c>
      <c r="BL429" s="19" t="s">
        <v>141</v>
      </c>
      <c r="BM429" s="217" t="s">
        <v>1043</v>
      </c>
    </row>
    <row r="430" s="2" customFormat="1">
      <c r="A430" s="40"/>
      <c r="B430" s="41"/>
      <c r="C430" s="42"/>
      <c r="D430" s="219" t="s">
        <v>143</v>
      </c>
      <c r="E430" s="42"/>
      <c r="F430" s="220" t="s">
        <v>1044</v>
      </c>
      <c r="G430" s="42"/>
      <c r="H430" s="42"/>
      <c r="I430" s="221"/>
      <c r="J430" s="42"/>
      <c r="K430" s="42"/>
      <c r="L430" s="46"/>
      <c r="M430" s="222"/>
      <c r="N430" s="223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143</v>
      </c>
      <c r="AU430" s="19" t="s">
        <v>84</v>
      </c>
    </row>
    <row r="431" s="13" customFormat="1">
      <c r="A431" s="13"/>
      <c r="B431" s="224"/>
      <c r="C431" s="225"/>
      <c r="D431" s="226" t="s">
        <v>145</v>
      </c>
      <c r="E431" s="227" t="s">
        <v>19</v>
      </c>
      <c r="F431" s="228" t="s">
        <v>935</v>
      </c>
      <c r="G431" s="225"/>
      <c r="H431" s="227" t="s">
        <v>19</v>
      </c>
      <c r="I431" s="229"/>
      <c r="J431" s="225"/>
      <c r="K431" s="225"/>
      <c r="L431" s="230"/>
      <c r="M431" s="231"/>
      <c r="N431" s="232"/>
      <c r="O431" s="232"/>
      <c r="P431" s="232"/>
      <c r="Q431" s="232"/>
      <c r="R431" s="232"/>
      <c r="S431" s="232"/>
      <c r="T431" s="23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4" t="s">
        <v>145</v>
      </c>
      <c r="AU431" s="234" t="s">
        <v>84</v>
      </c>
      <c r="AV431" s="13" t="s">
        <v>81</v>
      </c>
      <c r="AW431" s="13" t="s">
        <v>34</v>
      </c>
      <c r="AX431" s="13" t="s">
        <v>73</v>
      </c>
      <c r="AY431" s="234" t="s">
        <v>134</v>
      </c>
    </row>
    <row r="432" s="13" customFormat="1">
      <c r="A432" s="13"/>
      <c r="B432" s="224"/>
      <c r="C432" s="225"/>
      <c r="D432" s="226" t="s">
        <v>145</v>
      </c>
      <c r="E432" s="227" t="s">
        <v>19</v>
      </c>
      <c r="F432" s="228" t="s">
        <v>147</v>
      </c>
      <c r="G432" s="225"/>
      <c r="H432" s="227" t="s">
        <v>19</v>
      </c>
      <c r="I432" s="229"/>
      <c r="J432" s="225"/>
      <c r="K432" s="225"/>
      <c r="L432" s="230"/>
      <c r="M432" s="231"/>
      <c r="N432" s="232"/>
      <c r="O432" s="232"/>
      <c r="P432" s="232"/>
      <c r="Q432" s="232"/>
      <c r="R432" s="232"/>
      <c r="S432" s="232"/>
      <c r="T432" s="23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4" t="s">
        <v>145</v>
      </c>
      <c r="AU432" s="234" t="s">
        <v>84</v>
      </c>
      <c r="AV432" s="13" t="s">
        <v>81</v>
      </c>
      <c r="AW432" s="13" t="s">
        <v>34</v>
      </c>
      <c r="AX432" s="13" t="s">
        <v>73</v>
      </c>
      <c r="AY432" s="234" t="s">
        <v>134</v>
      </c>
    </row>
    <row r="433" s="14" customFormat="1">
      <c r="A433" s="14"/>
      <c r="B433" s="235"/>
      <c r="C433" s="236"/>
      <c r="D433" s="226" t="s">
        <v>145</v>
      </c>
      <c r="E433" s="237" t="s">
        <v>19</v>
      </c>
      <c r="F433" s="238" t="s">
        <v>936</v>
      </c>
      <c r="G433" s="236"/>
      <c r="H433" s="239">
        <v>15</v>
      </c>
      <c r="I433" s="240"/>
      <c r="J433" s="236"/>
      <c r="K433" s="236"/>
      <c r="L433" s="241"/>
      <c r="M433" s="242"/>
      <c r="N433" s="243"/>
      <c r="O433" s="243"/>
      <c r="P433" s="243"/>
      <c r="Q433" s="243"/>
      <c r="R433" s="243"/>
      <c r="S433" s="243"/>
      <c r="T433" s="24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5" t="s">
        <v>145</v>
      </c>
      <c r="AU433" s="245" t="s">
        <v>84</v>
      </c>
      <c r="AV433" s="14" t="s">
        <v>84</v>
      </c>
      <c r="AW433" s="14" t="s">
        <v>34</v>
      </c>
      <c r="AX433" s="14" t="s">
        <v>73</v>
      </c>
      <c r="AY433" s="245" t="s">
        <v>134</v>
      </c>
    </row>
    <row r="434" s="14" customFormat="1">
      <c r="A434" s="14"/>
      <c r="B434" s="235"/>
      <c r="C434" s="236"/>
      <c r="D434" s="226" t="s">
        <v>145</v>
      </c>
      <c r="E434" s="237" t="s">
        <v>19</v>
      </c>
      <c r="F434" s="238" t="s">
        <v>937</v>
      </c>
      <c r="G434" s="236"/>
      <c r="H434" s="239">
        <v>155</v>
      </c>
      <c r="I434" s="240"/>
      <c r="J434" s="236"/>
      <c r="K434" s="236"/>
      <c r="L434" s="241"/>
      <c r="M434" s="242"/>
      <c r="N434" s="243"/>
      <c r="O434" s="243"/>
      <c r="P434" s="243"/>
      <c r="Q434" s="243"/>
      <c r="R434" s="243"/>
      <c r="S434" s="243"/>
      <c r="T434" s="24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5" t="s">
        <v>145</v>
      </c>
      <c r="AU434" s="245" t="s">
        <v>84</v>
      </c>
      <c r="AV434" s="14" t="s">
        <v>84</v>
      </c>
      <c r="AW434" s="14" t="s">
        <v>34</v>
      </c>
      <c r="AX434" s="14" t="s">
        <v>73</v>
      </c>
      <c r="AY434" s="245" t="s">
        <v>134</v>
      </c>
    </row>
    <row r="435" s="14" customFormat="1">
      <c r="A435" s="14"/>
      <c r="B435" s="235"/>
      <c r="C435" s="236"/>
      <c r="D435" s="226" t="s">
        <v>145</v>
      </c>
      <c r="E435" s="237" t="s">
        <v>19</v>
      </c>
      <c r="F435" s="238" t="s">
        <v>938</v>
      </c>
      <c r="G435" s="236"/>
      <c r="H435" s="239">
        <v>130</v>
      </c>
      <c r="I435" s="240"/>
      <c r="J435" s="236"/>
      <c r="K435" s="236"/>
      <c r="L435" s="241"/>
      <c r="M435" s="242"/>
      <c r="N435" s="243"/>
      <c r="O435" s="243"/>
      <c r="P435" s="243"/>
      <c r="Q435" s="243"/>
      <c r="R435" s="243"/>
      <c r="S435" s="243"/>
      <c r="T435" s="24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5" t="s">
        <v>145</v>
      </c>
      <c r="AU435" s="245" t="s">
        <v>84</v>
      </c>
      <c r="AV435" s="14" t="s">
        <v>84</v>
      </c>
      <c r="AW435" s="14" t="s">
        <v>34</v>
      </c>
      <c r="AX435" s="14" t="s">
        <v>73</v>
      </c>
      <c r="AY435" s="245" t="s">
        <v>134</v>
      </c>
    </row>
    <row r="436" s="14" customFormat="1">
      <c r="A436" s="14"/>
      <c r="B436" s="235"/>
      <c r="C436" s="236"/>
      <c r="D436" s="226" t="s">
        <v>145</v>
      </c>
      <c r="E436" s="237" t="s">
        <v>19</v>
      </c>
      <c r="F436" s="238" t="s">
        <v>939</v>
      </c>
      <c r="G436" s="236"/>
      <c r="H436" s="239">
        <v>65</v>
      </c>
      <c r="I436" s="240"/>
      <c r="J436" s="236"/>
      <c r="K436" s="236"/>
      <c r="L436" s="241"/>
      <c r="M436" s="242"/>
      <c r="N436" s="243"/>
      <c r="O436" s="243"/>
      <c r="P436" s="243"/>
      <c r="Q436" s="243"/>
      <c r="R436" s="243"/>
      <c r="S436" s="243"/>
      <c r="T436" s="24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5" t="s">
        <v>145</v>
      </c>
      <c r="AU436" s="245" t="s">
        <v>84</v>
      </c>
      <c r="AV436" s="14" t="s">
        <v>84</v>
      </c>
      <c r="AW436" s="14" t="s">
        <v>34</v>
      </c>
      <c r="AX436" s="14" t="s">
        <v>73</v>
      </c>
      <c r="AY436" s="245" t="s">
        <v>134</v>
      </c>
    </row>
    <row r="437" s="14" customFormat="1">
      <c r="A437" s="14"/>
      <c r="B437" s="235"/>
      <c r="C437" s="236"/>
      <c r="D437" s="226" t="s">
        <v>145</v>
      </c>
      <c r="E437" s="237" t="s">
        <v>19</v>
      </c>
      <c r="F437" s="238" t="s">
        <v>940</v>
      </c>
      <c r="G437" s="236"/>
      <c r="H437" s="239">
        <v>40</v>
      </c>
      <c r="I437" s="240"/>
      <c r="J437" s="236"/>
      <c r="K437" s="236"/>
      <c r="L437" s="241"/>
      <c r="M437" s="242"/>
      <c r="N437" s="243"/>
      <c r="O437" s="243"/>
      <c r="P437" s="243"/>
      <c r="Q437" s="243"/>
      <c r="R437" s="243"/>
      <c r="S437" s="243"/>
      <c r="T437" s="24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5" t="s">
        <v>145</v>
      </c>
      <c r="AU437" s="245" t="s">
        <v>84</v>
      </c>
      <c r="AV437" s="14" t="s">
        <v>84</v>
      </c>
      <c r="AW437" s="14" t="s">
        <v>34</v>
      </c>
      <c r="AX437" s="14" t="s">
        <v>73</v>
      </c>
      <c r="AY437" s="245" t="s">
        <v>134</v>
      </c>
    </row>
    <row r="438" s="14" customFormat="1">
      <c r="A438" s="14"/>
      <c r="B438" s="235"/>
      <c r="C438" s="236"/>
      <c r="D438" s="226" t="s">
        <v>145</v>
      </c>
      <c r="E438" s="237" t="s">
        <v>19</v>
      </c>
      <c r="F438" s="238" t="s">
        <v>941</v>
      </c>
      <c r="G438" s="236"/>
      <c r="H438" s="239">
        <v>40</v>
      </c>
      <c r="I438" s="240"/>
      <c r="J438" s="236"/>
      <c r="K438" s="236"/>
      <c r="L438" s="241"/>
      <c r="M438" s="242"/>
      <c r="N438" s="243"/>
      <c r="O438" s="243"/>
      <c r="P438" s="243"/>
      <c r="Q438" s="243"/>
      <c r="R438" s="243"/>
      <c r="S438" s="243"/>
      <c r="T438" s="24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5" t="s">
        <v>145</v>
      </c>
      <c r="AU438" s="245" t="s">
        <v>84</v>
      </c>
      <c r="AV438" s="14" t="s">
        <v>84</v>
      </c>
      <c r="AW438" s="14" t="s">
        <v>34</v>
      </c>
      <c r="AX438" s="14" t="s">
        <v>73</v>
      </c>
      <c r="AY438" s="245" t="s">
        <v>134</v>
      </c>
    </row>
    <row r="439" s="14" customFormat="1">
      <c r="A439" s="14"/>
      <c r="B439" s="235"/>
      <c r="C439" s="236"/>
      <c r="D439" s="226" t="s">
        <v>145</v>
      </c>
      <c r="E439" s="237" t="s">
        <v>19</v>
      </c>
      <c r="F439" s="238" t="s">
        <v>942</v>
      </c>
      <c r="G439" s="236"/>
      <c r="H439" s="239">
        <v>100</v>
      </c>
      <c r="I439" s="240"/>
      <c r="J439" s="236"/>
      <c r="K439" s="236"/>
      <c r="L439" s="241"/>
      <c r="M439" s="242"/>
      <c r="N439" s="243"/>
      <c r="O439" s="243"/>
      <c r="P439" s="243"/>
      <c r="Q439" s="243"/>
      <c r="R439" s="243"/>
      <c r="S439" s="243"/>
      <c r="T439" s="24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5" t="s">
        <v>145</v>
      </c>
      <c r="AU439" s="245" t="s">
        <v>84</v>
      </c>
      <c r="AV439" s="14" t="s">
        <v>84</v>
      </c>
      <c r="AW439" s="14" t="s">
        <v>34</v>
      </c>
      <c r="AX439" s="14" t="s">
        <v>73</v>
      </c>
      <c r="AY439" s="245" t="s">
        <v>134</v>
      </c>
    </row>
    <row r="440" s="14" customFormat="1">
      <c r="A440" s="14"/>
      <c r="B440" s="235"/>
      <c r="C440" s="236"/>
      <c r="D440" s="226" t="s">
        <v>145</v>
      </c>
      <c r="E440" s="237" t="s">
        <v>19</v>
      </c>
      <c r="F440" s="238" t="s">
        <v>943</v>
      </c>
      <c r="G440" s="236"/>
      <c r="H440" s="239">
        <v>105</v>
      </c>
      <c r="I440" s="240"/>
      <c r="J440" s="236"/>
      <c r="K440" s="236"/>
      <c r="L440" s="241"/>
      <c r="M440" s="242"/>
      <c r="N440" s="243"/>
      <c r="O440" s="243"/>
      <c r="P440" s="243"/>
      <c r="Q440" s="243"/>
      <c r="R440" s="243"/>
      <c r="S440" s="243"/>
      <c r="T440" s="24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5" t="s">
        <v>145</v>
      </c>
      <c r="AU440" s="245" t="s">
        <v>84</v>
      </c>
      <c r="AV440" s="14" t="s">
        <v>84</v>
      </c>
      <c r="AW440" s="14" t="s">
        <v>34</v>
      </c>
      <c r="AX440" s="14" t="s">
        <v>73</v>
      </c>
      <c r="AY440" s="245" t="s">
        <v>134</v>
      </c>
    </row>
    <row r="441" s="14" customFormat="1">
      <c r="A441" s="14"/>
      <c r="B441" s="235"/>
      <c r="C441" s="236"/>
      <c r="D441" s="226" t="s">
        <v>145</v>
      </c>
      <c r="E441" s="237" t="s">
        <v>19</v>
      </c>
      <c r="F441" s="238" t="s">
        <v>944</v>
      </c>
      <c r="G441" s="236"/>
      <c r="H441" s="239">
        <v>60</v>
      </c>
      <c r="I441" s="240"/>
      <c r="J441" s="236"/>
      <c r="K441" s="236"/>
      <c r="L441" s="241"/>
      <c r="M441" s="242"/>
      <c r="N441" s="243"/>
      <c r="O441" s="243"/>
      <c r="P441" s="243"/>
      <c r="Q441" s="243"/>
      <c r="R441" s="243"/>
      <c r="S441" s="243"/>
      <c r="T441" s="24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5" t="s">
        <v>145</v>
      </c>
      <c r="AU441" s="245" t="s">
        <v>84</v>
      </c>
      <c r="AV441" s="14" t="s">
        <v>84</v>
      </c>
      <c r="AW441" s="14" t="s">
        <v>34</v>
      </c>
      <c r="AX441" s="14" t="s">
        <v>73</v>
      </c>
      <c r="AY441" s="245" t="s">
        <v>134</v>
      </c>
    </row>
    <row r="442" s="14" customFormat="1">
      <c r="A442" s="14"/>
      <c r="B442" s="235"/>
      <c r="C442" s="236"/>
      <c r="D442" s="226" t="s">
        <v>145</v>
      </c>
      <c r="E442" s="237" t="s">
        <v>19</v>
      </c>
      <c r="F442" s="238" t="s">
        <v>945</v>
      </c>
      <c r="G442" s="236"/>
      <c r="H442" s="239">
        <v>15</v>
      </c>
      <c r="I442" s="240"/>
      <c r="J442" s="236"/>
      <c r="K442" s="236"/>
      <c r="L442" s="241"/>
      <c r="M442" s="242"/>
      <c r="N442" s="243"/>
      <c r="O442" s="243"/>
      <c r="P442" s="243"/>
      <c r="Q442" s="243"/>
      <c r="R442" s="243"/>
      <c r="S442" s="243"/>
      <c r="T442" s="24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5" t="s">
        <v>145</v>
      </c>
      <c r="AU442" s="245" t="s">
        <v>84</v>
      </c>
      <c r="AV442" s="14" t="s">
        <v>84</v>
      </c>
      <c r="AW442" s="14" t="s">
        <v>34</v>
      </c>
      <c r="AX442" s="14" t="s">
        <v>73</v>
      </c>
      <c r="AY442" s="245" t="s">
        <v>134</v>
      </c>
    </row>
    <row r="443" s="15" customFormat="1">
      <c r="A443" s="15"/>
      <c r="B443" s="246"/>
      <c r="C443" s="247"/>
      <c r="D443" s="226" t="s">
        <v>145</v>
      </c>
      <c r="E443" s="248" t="s">
        <v>19</v>
      </c>
      <c r="F443" s="249" t="s">
        <v>153</v>
      </c>
      <c r="G443" s="247"/>
      <c r="H443" s="250">
        <v>725</v>
      </c>
      <c r="I443" s="251"/>
      <c r="J443" s="247"/>
      <c r="K443" s="247"/>
      <c r="L443" s="252"/>
      <c r="M443" s="253"/>
      <c r="N443" s="254"/>
      <c r="O443" s="254"/>
      <c r="P443" s="254"/>
      <c r="Q443" s="254"/>
      <c r="R443" s="254"/>
      <c r="S443" s="254"/>
      <c r="T443" s="25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56" t="s">
        <v>145</v>
      </c>
      <c r="AU443" s="256" t="s">
        <v>84</v>
      </c>
      <c r="AV443" s="15" t="s">
        <v>141</v>
      </c>
      <c r="AW443" s="15" t="s">
        <v>34</v>
      </c>
      <c r="AX443" s="15" t="s">
        <v>81</v>
      </c>
      <c r="AY443" s="256" t="s">
        <v>134</v>
      </c>
    </row>
    <row r="444" s="2" customFormat="1" ht="24.15" customHeight="1">
      <c r="A444" s="40"/>
      <c r="B444" s="41"/>
      <c r="C444" s="206" t="s">
        <v>479</v>
      </c>
      <c r="D444" s="206" t="s">
        <v>136</v>
      </c>
      <c r="E444" s="207" t="s">
        <v>1045</v>
      </c>
      <c r="F444" s="208" t="s">
        <v>1046</v>
      </c>
      <c r="G444" s="209" t="s">
        <v>139</v>
      </c>
      <c r="H444" s="210">
        <v>65</v>
      </c>
      <c r="I444" s="211"/>
      <c r="J444" s="212">
        <f>ROUND(I444*H444,2)</f>
        <v>0</v>
      </c>
      <c r="K444" s="208" t="s">
        <v>140</v>
      </c>
      <c r="L444" s="46"/>
      <c r="M444" s="213" t="s">
        <v>19</v>
      </c>
      <c r="N444" s="214" t="s">
        <v>44</v>
      </c>
      <c r="O444" s="86"/>
      <c r="P444" s="215">
        <f>O444*H444</f>
        <v>0</v>
      </c>
      <c r="Q444" s="215">
        <v>0</v>
      </c>
      <c r="R444" s="215">
        <f>Q444*H444</f>
        <v>0</v>
      </c>
      <c r="S444" s="215">
        <v>0</v>
      </c>
      <c r="T444" s="216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7" t="s">
        <v>141</v>
      </c>
      <c r="AT444" s="217" t="s">
        <v>136</v>
      </c>
      <c r="AU444" s="217" t="s">
        <v>84</v>
      </c>
      <c r="AY444" s="19" t="s">
        <v>134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9" t="s">
        <v>81</v>
      </c>
      <c r="BK444" s="218">
        <f>ROUND(I444*H444,2)</f>
        <v>0</v>
      </c>
      <c r="BL444" s="19" t="s">
        <v>141</v>
      </c>
      <c r="BM444" s="217" t="s">
        <v>1047</v>
      </c>
    </row>
    <row r="445" s="2" customFormat="1">
      <c r="A445" s="40"/>
      <c r="B445" s="41"/>
      <c r="C445" s="42"/>
      <c r="D445" s="219" t="s">
        <v>143</v>
      </c>
      <c r="E445" s="42"/>
      <c r="F445" s="220" t="s">
        <v>1048</v>
      </c>
      <c r="G445" s="42"/>
      <c r="H445" s="42"/>
      <c r="I445" s="221"/>
      <c r="J445" s="42"/>
      <c r="K445" s="42"/>
      <c r="L445" s="46"/>
      <c r="M445" s="222"/>
      <c r="N445" s="223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143</v>
      </c>
      <c r="AU445" s="19" t="s">
        <v>84</v>
      </c>
    </row>
    <row r="446" s="13" customFormat="1">
      <c r="A446" s="13"/>
      <c r="B446" s="224"/>
      <c r="C446" s="225"/>
      <c r="D446" s="226" t="s">
        <v>145</v>
      </c>
      <c r="E446" s="227" t="s">
        <v>19</v>
      </c>
      <c r="F446" s="228" t="s">
        <v>951</v>
      </c>
      <c r="G446" s="225"/>
      <c r="H446" s="227" t="s">
        <v>19</v>
      </c>
      <c r="I446" s="229"/>
      <c r="J446" s="225"/>
      <c r="K446" s="225"/>
      <c r="L446" s="230"/>
      <c r="M446" s="231"/>
      <c r="N446" s="232"/>
      <c r="O446" s="232"/>
      <c r="P446" s="232"/>
      <c r="Q446" s="232"/>
      <c r="R446" s="232"/>
      <c r="S446" s="232"/>
      <c r="T446" s="23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4" t="s">
        <v>145</v>
      </c>
      <c r="AU446" s="234" t="s">
        <v>84</v>
      </c>
      <c r="AV446" s="13" t="s">
        <v>81</v>
      </c>
      <c r="AW446" s="13" t="s">
        <v>34</v>
      </c>
      <c r="AX446" s="13" t="s">
        <v>73</v>
      </c>
      <c r="AY446" s="234" t="s">
        <v>134</v>
      </c>
    </row>
    <row r="447" s="13" customFormat="1">
      <c r="A447" s="13"/>
      <c r="B447" s="224"/>
      <c r="C447" s="225"/>
      <c r="D447" s="226" t="s">
        <v>145</v>
      </c>
      <c r="E447" s="227" t="s">
        <v>19</v>
      </c>
      <c r="F447" s="228" t="s">
        <v>147</v>
      </c>
      <c r="G447" s="225"/>
      <c r="H447" s="227" t="s">
        <v>19</v>
      </c>
      <c r="I447" s="229"/>
      <c r="J447" s="225"/>
      <c r="K447" s="225"/>
      <c r="L447" s="230"/>
      <c r="M447" s="231"/>
      <c r="N447" s="232"/>
      <c r="O447" s="232"/>
      <c r="P447" s="232"/>
      <c r="Q447" s="232"/>
      <c r="R447" s="232"/>
      <c r="S447" s="232"/>
      <c r="T447" s="23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4" t="s">
        <v>145</v>
      </c>
      <c r="AU447" s="234" t="s">
        <v>84</v>
      </c>
      <c r="AV447" s="13" t="s">
        <v>81</v>
      </c>
      <c r="AW447" s="13" t="s">
        <v>34</v>
      </c>
      <c r="AX447" s="13" t="s">
        <v>73</v>
      </c>
      <c r="AY447" s="234" t="s">
        <v>134</v>
      </c>
    </row>
    <row r="448" s="14" customFormat="1">
      <c r="A448" s="14"/>
      <c r="B448" s="235"/>
      <c r="C448" s="236"/>
      <c r="D448" s="226" t="s">
        <v>145</v>
      </c>
      <c r="E448" s="237" t="s">
        <v>19</v>
      </c>
      <c r="F448" s="238" t="s">
        <v>952</v>
      </c>
      <c r="G448" s="236"/>
      <c r="H448" s="239">
        <v>65</v>
      </c>
      <c r="I448" s="240"/>
      <c r="J448" s="236"/>
      <c r="K448" s="236"/>
      <c r="L448" s="241"/>
      <c r="M448" s="242"/>
      <c r="N448" s="243"/>
      <c r="O448" s="243"/>
      <c r="P448" s="243"/>
      <c r="Q448" s="243"/>
      <c r="R448" s="243"/>
      <c r="S448" s="243"/>
      <c r="T448" s="24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5" t="s">
        <v>145</v>
      </c>
      <c r="AU448" s="245" t="s">
        <v>84</v>
      </c>
      <c r="AV448" s="14" t="s">
        <v>84</v>
      </c>
      <c r="AW448" s="14" t="s">
        <v>34</v>
      </c>
      <c r="AX448" s="14" t="s">
        <v>81</v>
      </c>
      <c r="AY448" s="245" t="s">
        <v>134</v>
      </c>
    </row>
    <row r="449" s="2" customFormat="1" ht="16.5" customHeight="1">
      <c r="A449" s="40"/>
      <c r="B449" s="41"/>
      <c r="C449" s="206" t="s">
        <v>484</v>
      </c>
      <c r="D449" s="206" t="s">
        <v>136</v>
      </c>
      <c r="E449" s="207" t="s">
        <v>399</v>
      </c>
      <c r="F449" s="208" t="s">
        <v>400</v>
      </c>
      <c r="G449" s="209" t="s">
        <v>139</v>
      </c>
      <c r="H449" s="210">
        <v>725</v>
      </c>
      <c r="I449" s="211"/>
      <c r="J449" s="212">
        <f>ROUND(I449*H449,2)</f>
        <v>0</v>
      </c>
      <c r="K449" s="208" t="s">
        <v>140</v>
      </c>
      <c r="L449" s="46"/>
      <c r="M449" s="213" t="s">
        <v>19</v>
      </c>
      <c r="N449" s="214" t="s">
        <v>44</v>
      </c>
      <c r="O449" s="86"/>
      <c r="P449" s="215">
        <f>O449*H449</f>
        <v>0</v>
      </c>
      <c r="Q449" s="215">
        <v>0</v>
      </c>
      <c r="R449" s="215">
        <f>Q449*H449</f>
        <v>0</v>
      </c>
      <c r="S449" s="215">
        <v>0</v>
      </c>
      <c r="T449" s="216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7" t="s">
        <v>141</v>
      </c>
      <c r="AT449" s="217" t="s">
        <v>136</v>
      </c>
      <c r="AU449" s="217" t="s">
        <v>84</v>
      </c>
      <c r="AY449" s="19" t="s">
        <v>134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9" t="s">
        <v>81</v>
      </c>
      <c r="BK449" s="218">
        <f>ROUND(I449*H449,2)</f>
        <v>0</v>
      </c>
      <c r="BL449" s="19" t="s">
        <v>141</v>
      </c>
      <c r="BM449" s="217" t="s">
        <v>1049</v>
      </c>
    </row>
    <row r="450" s="2" customFormat="1">
      <c r="A450" s="40"/>
      <c r="B450" s="41"/>
      <c r="C450" s="42"/>
      <c r="D450" s="219" t="s">
        <v>143</v>
      </c>
      <c r="E450" s="42"/>
      <c r="F450" s="220" t="s">
        <v>402</v>
      </c>
      <c r="G450" s="42"/>
      <c r="H450" s="42"/>
      <c r="I450" s="221"/>
      <c r="J450" s="42"/>
      <c r="K450" s="42"/>
      <c r="L450" s="46"/>
      <c r="M450" s="222"/>
      <c r="N450" s="223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143</v>
      </c>
      <c r="AU450" s="19" t="s">
        <v>84</v>
      </c>
    </row>
    <row r="451" s="13" customFormat="1">
      <c r="A451" s="13"/>
      <c r="B451" s="224"/>
      <c r="C451" s="225"/>
      <c r="D451" s="226" t="s">
        <v>145</v>
      </c>
      <c r="E451" s="227" t="s">
        <v>19</v>
      </c>
      <c r="F451" s="228" t="s">
        <v>935</v>
      </c>
      <c r="G451" s="225"/>
      <c r="H451" s="227" t="s">
        <v>19</v>
      </c>
      <c r="I451" s="229"/>
      <c r="J451" s="225"/>
      <c r="K451" s="225"/>
      <c r="L451" s="230"/>
      <c r="M451" s="231"/>
      <c r="N451" s="232"/>
      <c r="O451" s="232"/>
      <c r="P451" s="232"/>
      <c r="Q451" s="232"/>
      <c r="R451" s="232"/>
      <c r="S451" s="232"/>
      <c r="T451" s="23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4" t="s">
        <v>145</v>
      </c>
      <c r="AU451" s="234" t="s">
        <v>84</v>
      </c>
      <c r="AV451" s="13" t="s">
        <v>81</v>
      </c>
      <c r="AW451" s="13" t="s">
        <v>34</v>
      </c>
      <c r="AX451" s="13" t="s">
        <v>73</v>
      </c>
      <c r="AY451" s="234" t="s">
        <v>134</v>
      </c>
    </row>
    <row r="452" s="13" customFormat="1">
      <c r="A452" s="13"/>
      <c r="B452" s="224"/>
      <c r="C452" s="225"/>
      <c r="D452" s="226" t="s">
        <v>145</v>
      </c>
      <c r="E452" s="227" t="s">
        <v>19</v>
      </c>
      <c r="F452" s="228" t="s">
        <v>147</v>
      </c>
      <c r="G452" s="225"/>
      <c r="H452" s="227" t="s">
        <v>19</v>
      </c>
      <c r="I452" s="229"/>
      <c r="J452" s="225"/>
      <c r="K452" s="225"/>
      <c r="L452" s="230"/>
      <c r="M452" s="231"/>
      <c r="N452" s="232"/>
      <c r="O452" s="232"/>
      <c r="P452" s="232"/>
      <c r="Q452" s="232"/>
      <c r="R452" s="232"/>
      <c r="S452" s="232"/>
      <c r="T452" s="23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4" t="s">
        <v>145</v>
      </c>
      <c r="AU452" s="234" t="s">
        <v>84</v>
      </c>
      <c r="AV452" s="13" t="s">
        <v>81</v>
      </c>
      <c r="AW452" s="13" t="s">
        <v>34</v>
      </c>
      <c r="AX452" s="13" t="s">
        <v>73</v>
      </c>
      <c r="AY452" s="234" t="s">
        <v>134</v>
      </c>
    </row>
    <row r="453" s="14" customFormat="1">
      <c r="A453" s="14"/>
      <c r="B453" s="235"/>
      <c r="C453" s="236"/>
      <c r="D453" s="226" t="s">
        <v>145</v>
      </c>
      <c r="E453" s="237" t="s">
        <v>19</v>
      </c>
      <c r="F453" s="238" t="s">
        <v>936</v>
      </c>
      <c r="G453" s="236"/>
      <c r="H453" s="239">
        <v>15</v>
      </c>
      <c r="I453" s="240"/>
      <c r="J453" s="236"/>
      <c r="K453" s="236"/>
      <c r="L453" s="241"/>
      <c r="M453" s="242"/>
      <c r="N453" s="243"/>
      <c r="O453" s="243"/>
      <c r="P453" s="243"/>
      <c r="Q453" s="243"/>
      <c r="R453" s="243"/>
      <c r="S453" s="243"/>
      <c r="T453" s="24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5" t="s">
        <v>145</v>
      </c>
      <c r="AU453" s="245" t="s">
        <v>84</v>
      </c>
      <c r="AV453" s="14" t="s">
        <v>84</v>
      </c>
      <c r="AW453" s="14" t="s">
        <v>34</v>
      </c>
      <c r="AX453" s="14" t="s">
        <v>73</v>
      </c>
      <c r="AY453" s="245" t="s">
        <v>134</v>
      </c>
    </row>
    <row r="454" s="14" customFormat="1">
      <c r="A454" s="14"/>
      <c r="B454" s="235"/>
      <c r="C454" s="236"/>
      <c r="D454" s="226" t="s">
        <v>145</v>
      </c>
      <c r="E454" s="237" t="s">
        <v>19</v>
      </c>
      <c r="F454" s="238" t="s">
        <v>937</v>
      </c>
      <c r="G454" s="236"/>
      <c r="H454" s="239">
        <v>155</v>
      </c>
      <c r="I454" s="240"/>
      <c r="J454" s="236"/>
      <c r="K454" s="236"/>
      <c r="L454" s="241"/>
      <c r="M454" s="242"/>
      <c r="N454" s="243"/>
      <c r="O454" s="243"/>
      <c r="P454" s="243"/>
      <c r="Q454" s="243"/>
      <c r="R454" s="243"/>
      <c r="S454" s="243"/>
      <c r="T454" s="24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5" t="s">
        <v>145</v>
      </c>
      <c r="AU454" s="245" t="s">
        <v>84</v>
      </c>
      <c r="AV454" s="14" t="s">
        <v>84</v>
      </c>
      <c r="AW454" s="14" t="s">
        <v>34</v>
      </c>
      <c r="AX454" s="14" t="s">
        <v>73</v>
      </c>
      <c r="AY454" s="245" t="s">
        <v>134</v>
      </c>
    </row>
    <row r="455" s="14" customFormat="1">
      <c r="A455" s="14"/>
      <c r="B455" s="235"/>
      <c r="C455" s="236"/>
      <c r="D455" s="226" t="s">
        <v>145</v>
      </c>
      <c r="E455" s="237" t="s">
        <v>19</v>
      </c>
      <c r="F455" s="238" t="s">
        <v>938</v>
      </c>
      <c r="G455" s="236"/>
      <c r="H455" s="239">
        <v>130</v>
      </c>
      <c r="I455" s="240"/>
      <c r="J455" s="236"/>
      <c r="K455" s="236"/>
      <c r="L455" s="241"/>
      <c r="M455" s="242"/>
      <c r="N455" s="243"/>
      <c r="O455" s="243"/>
      <c r="P455" s="243"/>
      <c r="Q455" s="243"/>
      <c r="R455" s="243"/>
      <c r="S455" s="243"/>
      <c r="T455" s="24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5" t="s">
        <v>145</v>
      </c>
      <c r="AU455" s="245" t="s">
        <v>84</v>
      </c>
      <c r="AV455" s="14" t="s">
        <v>84</v>
      </c>
      <c r="AW455" s="14" t="s">
        <v>34</v>
      </c>
      <c r="AX455" s="14" t="s">
        <v>73</v>
      </c>
      <c r="AY455" s="245" t="s">
        <v>134</v>
      </c>
    </row>
    <row r="456" s="14" customFormat="1">
      <c r="A456" s="14"/>
      <c r="B456" s="235"/>
      <c r="C456" s="236"/>
      <c r="D456" s="226" t="s">
        <v>145</v>
      </c>
      <c r="E456" s="237" t="s">
        <v>19</v>
      </c>
      <c r="F456" s="238" t="s">
        <v>939</v>
      </c>
      <c r="G456" s="236"/>
      <c r="H456" s="239">
        <v>65</v>
      </c>
      <c r="I456" s="240"/>
      <c r="J456" s="236"/>
      <c r="K456" s="236"/>
      <c r="L456" s="241"/>
      <c r="M456" s="242"/>
      <c r="N456" s="243"/>
      <c r="O456" s="243"/>
      <c r="P456" s="243"/>
      <c r="Q456" s="243"/>
      <c r="R456" s="243"/>
      <c r="S456" s="243"/>
      <c r="T456" s="24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5" t="s">
        <v>145</v>
      </c>
      <c r="AU456" s="245" t="s">
        <v>84</v>
      </c>
      <c r="AV456" s="14" t="s">
        <v>84</v>
      </c>
      <c r="AW456" s="14" t="s">
        <v>34</v>
      </c>
      <c r="AX456" s="14" t="s">
        <v>73</v>
      </c>
      <c r="AY456" s="245" t="s">
        <v>134</v>
      </c>
    </row>
    <row r="457" s="14" customFormat="1">
      <c r="A457" s="14"/>
      <c r="B457" s="235"/>
      <c r="C457" s="236"/>
      <c r="D457" s="226" t="s">
        <v>145</v>
      </c>
      <c r="E457" s="237" t="s">
        <v>19</v>
      </c>
      <c r="F457" s="238" t="s">
        <v>940</v>
      </c>
      <c r="G457" s="236"/>
      <c r="H457" s="239">
        <v>40</v>
      </c>
      <c r="I457" s="240"/>
      <c r="J457" s="236"/>
      <c r="K457" s="236"/>
      <c r="L457" s="241"/>
      <c r="M457" s="242"/>
      <c r="N457" s="243"/>
      <c r="O457" s="243"/>
      <c r="P457" s="243"/>
      <c r="Q457" s="243"/>
      <c r="R457" s="243"/>
      <c r="S457" s="243"/>
      <c r="T457" s="24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5" t="s">
        <v>145</v>
      </c>
      <c r="AU457" s="245" t="s">
        <v>84</v>
      </c>
      <c r="AV457" s="14" t="s">
        <v>84</v>
      </c>
      <c r="AW457" s="14" t="s">
        <v>34</v>
      </c>
      <c r="AX457" s="14" t="s">
        <v>73</v>
      </c>
      <c r="AY457" s="245" t="s">
        <v>134</v>
      </c>
    </row>
    <row r="458" s="14" customFormat="1">
      <c r="A458" s="14"/>
      <c r="B458" s="235"/>
      <c r="C458" s="236"/>
      <c r="D458" s="226" t="s">
        <v>145</v>
      </c>
      <c r="E458" s="237" t="s">
        <v>19</v>
      </c>
      <c r="F458" s="238" t="s">
        <v>941</v>
      </c>
      <c r="G458" s="236"/>
      <c r="H458" s="239">
        <v>40</v>
      </c>
      <c r="I458" s="240"/>
      <c r="J458" s="236"/>
      <c r="K458" s="236"/>
      <c r="L458" s="241"/>
      <c r="M458" s="242"/>
      <c r="N458" s="243"/>
      <c r="O458" s="243"/>
      <c r="P458" s="243"/>
      <c r="Q458" s="243"/>
      <c r="R458" s="243"/>
      <c r="S458" s="243"/>
      <c r="T458" s="24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5" t="s">
        <v>145</v>
      </c>
      <c r="AU458" s="245" t="s">
        <v>84</v>
      </c>
      <c r="AV458" s="14" t="s">
        <v>84</v>
      </c>
      <c r="AW458" s="14" t="s">
        <v>34</v>
      </c>
      <c r="AX458" s="14" t="s">
        <v>73</v>
      </c>
      <c r="AY458" s="245" t="s">
        <v>134</v>
      </c>
    </row>
    <row r="459" s="14" customFormat="1">
      <c r="A459" s="14"/>
      <c r="B459" s="235"/>
      <c r="C459" s="236"/>
      <c r="D459" s="226" t="s">
        <v>145</v>
      </c>
      <c r="E459" s="237" t="s">
        <v>19</v>
      </c>
      <c r="F459" s="238" t="s">
        <v>942</v>
      </c>
      <c r="G459" s="236"/>
      <c r="H459" s="239">
        <v>100</v>
      </c>
      <c r="I459" s="240"/>
      <c r="J459" s="236"/>
      <c r="K459" s="236"/>
      <c r="L459" s="241"/>
      <c r="M459" s="242"/>
      <c r="N459" s="243"/>
      <c r="O459" s="243"/>
      <c r="P459" s="243"/>
      <c r="Q459" s="243"/>
      <c r="R459" s="243"/>
      <c r="S459" s="243"/>
      <c r="T459" s="24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5" t="s">
        <v>145</v>
      </c>
      <c r="AU459" s="245" t="s">
        <v>84</v>
      </c>
      <c r="AV459" s="14" t="s">
        <v>84</v>
      </c>
      <c r="AW459" s="14" t="s">
        <v>34</v>
      </c>
      <c r="AX459" s="14" t="s">
        <v>73</v>
      </c>
      <c r="AY459" s="245" t="s">
        <v>134</v>
      </c>
    </row>
    <row r="460" s="14" customFormat="1">
      <c r="A460" s="14"/>
      <c r="B460" s="235"/>
      <c r="C460" s="236"/>
      <c r="D460" s="226" t="s">
        <v>145</v>
      </c>
      <c r="E460" s="237" t="s">
        <v>19</v>
      </c>
      <c r="F460" s="238" t="s">
        <v>943</v>
      </c>
      <c r="G460" s="236"/>
      <c r="H460" s="239">
        <v>105</v>
      </c>
      <c r="I460" s="240"/>
      <c r="J460" s="236"/>
      <c r="K460" s="236"/>
      <c r="L460" s="241"/>
      <c r="M460" s="242"/>
      <c r="N460" s="243"/>
      <c r="O460" s="243"/>
      <c r="P460" s="243"/>
      <c r="Q460" s="243"/>
      <c r="R460" s="243"/>
      <c r="S460" s="243"/>
      <c r="T460" s="24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5" t="s">
        <v>145</v>
      </c>
      <c r="AU460" s="245" t="s">
        <v>84</v>
      </c>
      <c r="AV460" s="14" t="s">
        <v>84</v>
      </c>
      <c r="AW460" s="14" t="s">
        <v>34</v>
      </c>
      <c r="AX460" s="14" t="s">
        <v>73</v>
      </c>
      <c r="AY460" s="245" t="s">
        <v>134</v>
      </c>
    </row>
    <row r="461" s="14" customFormat="1">
      <c r="A461" s="14"/>
      <c r="B461" s="235"/>
      <c r="C461" s="236"/>
      <c r="D461" s="226" t="s">
        <v>145</v>
      </c>
      <c r="E461" s="237" t="s">
        <v>19</v>
      </c>
      <c r="F461" s="238" t="s">
        <v>944</v>
      </c>
      <c r="G461" s="236"/>
      <c r="H461" s="239">
        <v>60</v>
      </c>
      <c r="I461" s="240"/>
      <c r="J461" s="236"/>
      <c r="K461" s="236"/>
      <c r="L461" s="241"/>
      <c r="M461" s="242"/>
      <c r="N461" s="243"/>
      <c r="O461" s="243"/>
      <c r="P461" s="243"/>
      <c r="Q461" s="243"/>
      <c r="R461" s="243"/>
      <c r="S461" s="243"/>
      <c r="T461" s="24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5" t="s">
        <v>145</v>
      </c>
      <c r="AU461" s="245" t="s">
        <v>84</v>
      </c>
      <c r="AV461" s="14" t="s">
        <v>84</v>
      </c>
      <c r="AW461" s="14" t="s">
        <v>34</v>
      </c>
      <c r="AX461" s="14" t="s">
        <v>73</v>
      </c>
      <c r="AY461" s="245" t="s">
        <v>134</v>
      </c>
    </row>
    <row r="462" s="14" customFormat="1">
      <c r="A462" s="14"/>
      <c r="B462" s="235"/>
      <c r="C462" s="236"/>
      <c r="D462" s="226" t="s">
        <v>145</v>
      </c>
      <c r="E462" s="237" t="s">
        <v>19</v>
      </c>
      <c r="F462" s="238" t="s">
        <v>945</v>
      </c>
      <c r="G462" s="236"/>
      <c r="H462" s="239">
        <v>15</v>
      </c>
      <c r="I462" s="240"/>
      <c r="J462" s="236"/>
      <c r="K462" s="236"/>
      <c r="L462" s="241"/>
      <c r="M462" s="242"/>
      <c r="N462" s="243"/>
      <c r="O462" s="243"/>
      <c r="P462" s="243"/>
      <c r="Q462" s="243"/>
      <c r="R462" s="243"/>
      <c r="S462" s="243"/>
      <c r="T462" s="24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5" t="s">
        <v>145</v>
      </c>
      <c r="AU462" s="245" t="s">
        <v>84</v>
      </c>
      <c r="AV462" s="14" t="s">
        <v>84</v>
      </c>
      <c r="AW462" s="14" t="s">
        <v>34</v>
      </c>
      <c r="AX462" s="14" t="s">
        <v>73</v>
      </c>
      <c r="AY462" s="245" t="s">
        <v>134</v>
      </c>
    </row>
    <row r="463" s="15" customFormat="1">
      <c r="A463" s="15"/>
      <c r="B463" s="246"/>
      <c r="C463" s="247"/>
      <c r="D463" s="226" t="s">
        <v>145</v>
      </c>
      <c r="E463" s="248" t="s">
        <v>19</v>
      </c>
      <c r="F463" s="249" t="s">
        <v>153</v>
      </c>
      <c r="G463" s="247"/>
      <c r="H463" s="250">
        <v>725</v>
      </c>
      <c r="I463" s="251"/>
      <c r="J463" s="247"/>
      <c r="K463" s="247"/>
      <c r="L463" s="252"/>
      <c r="M463" s="253"/>
      <c r="N463" s="254"/>
      <c r="O463" s="254"/>
      <c r="P463" s="254"/>
      <c r="Q463" s="254"/>
      <c r="R463" s="254"/>
      <c r="S463" s="254"/>
      <c r="T463" s="255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56" t="s">
        <v>145</v>
      </c>
      <c r="AU463" s="256" t="s">
        <v>84</v>
      </c>
      <c r="AV463" s="15" t="s">
        <v>141</v>
      </c>
      <c r="AW463" s="15" t="s">
        <v>34</v>
      </c>
      <c r="AX463" s="15" t="s">
        <v>81</v>
      </c>
      <c r="AY463" s="256" t="s">
        <v>134</v>
      </c>
    </row>
    <row r="464" s="2" customFormat="1" ht="24.15" customHeight="1">
      <c r="A464" s="40"/>
      <c r="B464" s="41"/>
      <c r="C464" s="206" t="s">
        <v>488</v>
      </c>
      <c r="D464" s="206" t="s">
        <v>136</v>
      </c>
      <c r="E464" s="207" t="s">
        <v>1050</v>
      </c>
      <c r="F464" s="208" t="s">
        <v>1051</v>
      </c>
      <c r="G464" s="209" t="s">
        <v>139</v>
      </c>
      <c r="H464" s="210">
        <v>1570</v>
      </c>
      <c r="I464" s="211"/>
      <c r="J464" s="212">
        <f>ROUND(I464*H464,2)</f>
        <v>0</v>
      </c>
      <c r="K464" s="208" t="s">
        <v>140</v>
      </c>
      <c r="L464" s="46"/>
      <c r="M464" s="213" t="s">
        <v>19</v>
      </c>
      <c r="N464" s="214" t="s">
        <v>44</v>
      </c>
      <c r="O464" s="86"/>
      <c r="P464" s="215">
        <f>O464*H464</f>
        <v>0</v>
      </c>
      <c r="Q464" s="215">
        <v>0</v>
      </c>
      <c r="R464" s="215">
        <f>Q464*H464</f>
        <v>0</v>
      </c>
      <c r="S464" s="215">
        <v>0</v>
      </c>
      <c r="T464" s="216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7" t="s">
        <v>141</v>
      </c>
      <c r="AT464" s="217" t="s">
        <v>136</v>
      </c>
      <c r="AU464" s="217" t="s">
        <v>84</v>
      </c>
      <c r="AY464" s="19" t="s">
        <v>134</v>
      </c>
      <c r="BE464" s="218">
        <f>IF(N464="základní",J464,0)</f>
        <v>0</v>
      </c>
      <c r="BF464" s="218">
        <f>IF(N464="snížená",J464,0)</f>
        <v>0</v>
      </c>
      <c r="BG464" s="218">
        <f>IF(N464="zákl. přenesená",J464,0)</f>
        <v>0</v>
      </c>
      <c r="BH464" s="218">
        <f>IF(N464="sníž. přenesená",J464,0)</f>
        <v>0</v>
      </c>
      <c r="BI464" s="218">
        <f>IF(N464="nulová",J464,0)</f>
        <v>0</v>
      </c>
      <c r="BJ464" s="19" t="s">
        <v>81</v>
      </c>
      <c r="BK464" s="218">
        <f>ROUND(I464*H464,2)</f>
        <v>0</v>
      </c>
      <c r="BL464" s="19" t="s">
        <v>141</v>
      </c>
      <c r="BM464" s="217" t="s">
        <v>1052</v>
      </c>
    </row>
    <row r="465" s="2" customFormat="1">
      <c r="A465" s="40"/>
      <c r="B465" s="41"/>
      <c r="C465" s="42"/>
      <c r="D465" s="219" t="s">
        <v>143</v>
      </c>
      <c r="E465" s="42"/>
      <c r="F465" s="220" t="s">
        <v>1053</v>
      </c>
      <c r="G465" s="42"/>
      <c r="H465" s="42"/>
      <c r="I465" s="221"/>
      <c r="J465" s="42"/>
      <c r="K465" s="42"/>
      <c r="L465" s="46"/>
      <c r="M465" s="222"/>
      <c r="N465" s="223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143</v>
      </c>
      <c r="AU465" s="19" t="s">
        <v>84</v>
      </c>
    </row>
    <row r="466" s="13" customFormat="1">
      <c r="A466" s="13"/>
      <c r="B466" s="224"/>
      <c r="C466" s="225"/>
      <c r="D466" s="226" t="s">
        <v>145</v>
      </c>
      <c r="E466" s="227" t="s">
        <v>19</v>
      </c>
      <c r="F466" s="228" t="s">
        <v>953</v>
      </c>
      <c r="G466" s="225"/>
      <c r="H466" s="227" t="s">
        <v>19</v>
      </c>
      <c r="I466" s="229"/>
      <c r="J466" s="225"/>
      <c r="K466" s="225"/>
      <c r="L466" s="230"/>
      <c r="M466" s="231"/>
      <c r="N466" s="232"/>
      <c r="O466" s="232"/>
      <c r="P466" s="232"/>
      <c r="Q466" s="232"/>
      <c r="R466" s="232"/>
      <c r="S466" s="232"/>
      <c r="T466" s="23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4" t="s">
        <v>145</v>
      </c>
      <c r="AU466" s="234" t="s">
        <v>84</v>
      </c>
      <c r="AV466" s="13" t="s">
        <v>81</v>
      </c>
      <c r="AW466" s="13" t="s">
        <v>34</v>
      </c>
      <c r="AX466" s="13" t="s">
        <v>73</v>
      </c>
      <c r="AY466" s="234" t="s">
        <v>134</v>
      </c>
    </row>
    <row r="467" s="13" customFormat="1">
      <c r="A467" s="13"/>
      <c r="B467" s="224"/>
      <c r="C467" s="225"/>
      <c r="D467" s="226" t="s">
        <v>145</v>
      </c>
      <c r="E467" s="227" t="s">
        <v>19</v>
      </c>
      <c r="F467" s="228" t="s">
        <v>147</v>
      </c>
      <c r="G467" s="225"/>
      <c r="H467" s="227" t="s">
        <v>19</v>
      </c>
      <c r="I467" s="229"/>
      <c r="J467" s="225"/>
      <c r="K467" s="225"/>
      <c r="L467" s="230"/>
      <c r="M467" s="231"/>
      <c r="N467" s="232"/>
      <c r="O467" s="232"/>
      <c r="P467" s="232"/>
      <c r="Q467" s="232"/>
      <c r="R467" s="232"/>
      <c r="S467" s="232"/>
      <c r="T467" s="23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4" t="s">
        <v>145</v>
      </c>
      <c r="AU467" s="234" t="s">
        <v>84</v>
      </c>
      <c r="AV467" s="13" t="s">
        <v>81</v>
      </c>
      <c r="AW467" s="13" t="s">
        <v>34</v>
      </c>
      <c r="AX467" s="13" t="s">
        <v>73</v>
      </c>
      <c r="AY467" s="234" t="s">
        <v>134</v>
      </c>
    </row>
    <row r="468" s="14" customFormat="1">
      <c r="A468" s="14"/>
      <c r="B468" s="235"/>
      <c r="C468" s="236"/>
      <c r="D468" s="226" t="s">
        <v>145</v>
      </c>
      <c r="E468" s="237" t="s">
        <v>19</v>
      </c>
      <c r="F468" s="238" t="s">
        <v>954</v>
      </c>
      <c r="G468" s="236"/>
      <c r="H468" s="239">
        <v>925</v>
      </c>
      <c r="I468" s="240"/>
      <c r="J468" s="236"/>
      <c r="K468" s="236"/>
      <c r="L468" s="241"/>
      <c r="M468" s="242"/>
      <c r="N468" s="243"/>
      <c r="O468" s="243"/>
      <c r="P468" s="243"/>
      <c r="Q468" s="243"/>
      <c r="R468" s="243"/>
      <c r="S468" s="243"/>
      <c r="T468" s="24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5" t="s">
        <v>145</v>
      </c>
      <c r="AU468" s="245" t="s">
        <v>84</v>
      </c>
      <c r="AV468" s="14" t="s">
        <v>84</v>
      </c>
      <c r="AW468" s="14" t="s">
        <v>34</v>
      </c>
      <c r="AX468" s="14" t="s">
        <v>73</v>
      </c>
      <c r="AY468" s="245" t="s">
        <v>134</v>
      </c>
    </row>
    <row r="469" s="14" customFormat="1">
      <c r="A469" s="14"/>
      <c r="B469" s="235"/>
      <c r="C469" s="236"/>
      <c r="D469" s="226" t="s">
        <v>145</v>
      </c>
      <c r="E469" s="237" t="s">
        <v>19</v>
      </c>
      <c r="F469" s="238" t="s">
        <v>955</v>
      </c>
      <c r="G469" s="236"/>
      <c r="H469" s="239">
        <v>415</v>
      </c>
      <c r="I469" s="240"/>
      <c r="J469" s="236"/>
      <c r="K469" s="236"/>
      <c r="L469" s="241"/>
      <c r="M469" s="242"/>
      <c r="N469" s="243"/>
      <c r="O469" s="243"/>
      <c r="P469" s="243"/>
      <c r="Q469" s="243"/>
      <c r="R469" s="243"/>
      <c r="S469" s="243"/>
      <c r="T469" s="24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5" t="s">
        <v>145</v>
      </c>
      <c r="AU469" s="245" t="s">
        <v>84</v>
      </c>
      <c r="AV469" s="14" t="s">
        <v>84</v>
      </c>
      <c r="AW469" s="14" t="s">
        <v>34</v>
      </c>
      <c r="AX469" s="14" t="s">
        <v>73</v>
      </c>
      <c r="AY469" s="245" t="s">
        <v>134</v>
      </c>
    </row>
    <row r="470" s="14" customFormat="1">
      <c r="A470" s="14"/>
      <c r="B470" s="235"/>
      <c r="C470" s="236"/>
      <c r="D470" s="226" t="s">
        <v>145</v>
      </c>
      <c r="E470" s="237" t="s">
        <v>19</v>
      </c>
      <c r="F470" s="238" t="s">
        <v>956</v>
      </c>
      <c r="G470" s="236"/>
      <c r="H470" s="239">
        <v>90</v>
      </c>
      <c r="I470" s="240"/>
      <c r="J470" s="236"/>
      <c r="K470" s="236"/>
      <c r="L470" s="241"/>
      <c r="M470" s="242"/>
      <c r="N470" s="243"/>
      <c r="O470" s="243"/>
      <c r="P470" s="243"/>
      <c r="Q470" s="243"/>
      <c r="R470" s="243"/>
      <c r="S470" s="243"/>
      <c r="T470" s="24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5" t="s">
        <v>145</v>
      </c>
      <c r="AU470" s="245" t="s">
        <v>84</v>
      </c>
      <c r="AV470" s="14" t="s">
        <v>84</v>
      </c>
      <c r="AW470" s="14" t="s">
        <v>34</v>
      </c>
      <c r="AX470" s="14" t="s">
        <v>73</v>
      </c>
      <c r="AY470" s="245" t="s">
        <v>134</v>
      </c>
    </row>
    <row r="471" s="13" customFormat="1">
      <c r="A471" s="13"/>
      <c r="B471" s="224"/>
      <c r="C471" s="225"/>
      <c r="D471" s="226" t="s">
        <v>145</v>
      </c>
      <c r="E471" s="227" t="s">
        <v>19</v>
      </c>
      <c r="F471" s="228" t="s">
        <v>149</v>
      </c>
      <c r="G471" s="225"/>
      <c r="H471" s="227" t="s">
        <v>19</v>
      </c>
      <c r="I471" s="229"/>
      <c r="J471" s="225"/>
      <c r="K471" s="225"/>
      <c r="L471" s="230"/>
      <c r="M471" s="231"/>
      <c r="N471" s="232"/>
      <c r="O471" s="232"/>
      <c r="P471" s="232"/>
      <c r="Q471" s="232"/>
      <c r="R471" s="232"/>
      <c r="S471" s="232"/>
      <c r="T471" s="23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4" t="s">
        <v>145</v>
      </c>
      <c r="AU471" s="234" t="s">
        <v>84</v>
      </c>
      <c r="AV471" s="13" t="s">
        <v>81</v>
      </c>
      <c r="AW471" s="13" t="s">
        <v>34</v>
      </c>
      <c r="AX471" s="13" t="s">
        <v>73</v>
      </c>
      <c r="AY471" s="234" t="s">
        <v>134</v>
      </c>
    </row>
    <row r="472" s="14" customFormat="1">
      <c r="A472" s="14"/>
      <c r="B472" s="235"/>
      <c r="C472" s="236"/>
      <c r="D472" s="226" t="s">
        <v>145</v>
      </c>
      <c r="E472" s="237" t="s">
        <v>19</v>
      </c>
      <c r="F472" s="238" t="s">
        <v>957</v>
      </c>
      <c r="G472" s="236"/>
      <c r="H472" s="239">
        <v>140</v>
      </c>
      <c r="I472" s="240"/>
      <c r="J472" s="236"/>
      <c r="K472" s="236"/>
      <c r="L472" s="241"/>
      <c r="M472" s="242"/>
      <c r="N472" s="243"/>
      <c r="O472" s="243"/>
      <c r="P472" s="243"/>
      <c r="Q472" s="243"/>
      <c r="R472" s="243"/>
      <c r="S472" s="243"/>
      <c r="T472" s="24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5" t="s">
        <v>145</v>
      </c>
      <c r="AU472" s="245" t="s">
        <v>84</v>
      </c>
      <c r="AV472" s="14" t="s">
        <v>84</v>
      </c>
      <c r="AW472" s="14" t="s">
        <v>34</v>
      </c>
      <c r="AX472" s="14" t="s">
        <v>73</v>
      </c>
      <c r="AY472" s="245" t="s">
        <v>134</v>
      </c>
    </row>
    <row r="473" s="15" customFormat="1">
      <c r="A473" s="15"/>
      <c r="B473" s="246"/>
      <c r="C473" s="247"/>
      <c r="D473" s="226" t="s">
        <v>145</v>
      </c>
      <c r="E473" s="248" t="s">
        <v>19</v>
      </c>
      <c r="F473" s="249" t="s">
        <v>153</v>
      </c>
      <c r="G473" s="247"/>
      <c r="H473" s="250">
        <v>1570</v>
      </c>
      <c r="I473" s="251"/>
      <c r="J473" s="247"/>
      <c r="K473" s="247"/>
      <c r="L473" s="252"/>
      <c r="M473" s="253"/>
      <c r="N473" s="254"/>
      <c r="O473" s="254"/>
      <c r="P473" s="254"/>
      <c r="Q473" s="254"/>
      <c r="R473" s="254"/>
      <c r="S473" s="254"/>
      <c r="T473" s="255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56" t="s">
        <v>145</v>
      </c>
      <c r="AU473" s="256" t="s">
        <v>84</v>
      </c>
      <c r="AV473" s="15" t="s">
        <v>141</v>
      </c>
      <c r="AW473" s="15" t="s">
        <v>34</v>
      </c>
      <c r="AX473" s="15" t="s">
        <v>81</v>
      </c>
      <c r="AY473" s="256" t="s">
        <v>134</v>
      </c>
    </row>
    <row r="474" s="2" customFormat="1" ht="24.15" customHeight="1">
      <c r="A474" s="40"/>
      <c r="B474" s="41"/>
      <c r="C474" s="206" t="s">
        <v>496</v>
      </c>
      <c r="D474" s="206" t="s">
        <v>136</v>
      </c>
      <c r="E474" s="207" t="s">
        <v>1054</v>
      </c>
      <c r="F474" s="208" t="s">
        <v>1055</v>
      </c>
      <c r="G474" s="209" t="s">
        <v>139</v>
      </c>
      <c r="H474" s="210">
        <v>725</v>
      </c>
      <c r="I474" s="211"/>
      <c r="J474" s="212">
        <f>ROUND(I474*H474,2)</f>
        <v>0</v>
      </c>
      <c r="K474" s="208" t="s">
        <v>140</v>
      </c>
      <c r="L474" s="46"/>
      <c r="M474" s="213" t="s">
        <v>19</v>
      </c>
      <c r="N474" s="214" t="s">
        <v>44</v>
      </c>
      <c r="O474" s="86"/>
      <c r="P474" s="215">
        <f>O474*H474</f>
        <v>0</v>
      </c>
      <c r="Q474" s="215">
        <v>0</v>
      </c>
      <c r="R474" s="215">
        <f>Q474*H474</f>
        <v>0</v>
      </c>
      <c r="S474" s="215">
        <v>0</v>
      </c>
      <c r="T474" s="216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7" t="s">
        <v>141</v>
      </c>
      <c r="AT474" s="217" t="s">
        <v>136</v>
      </c>
      <c r="AU474" s="217" t="s">
        <v>84</v>
      </c>
      <c r="AY474" s="19" t="s">
        <v>134</v>
      </c>
      <c r="BE474" s="218">
        <f>IF(N474="základní",J474,0)</f>
        <v>0</v>
      </c>
      <c r="BF474" s="218">
        <f>IF(N474="snížená",J474,0)</f>
        <v>0</v>
      </c>
      <c r="BG474" s="218">
        <f>IF(N474="zákl. přenesená",J474,0)</f>
        <v>0</v>
      </c>
      <c r="BH474" s="218">
        <f>IF(N474="sníž. přenesená",J474,0)</f>
        <v>0</v>
      </c>
      <c r="BI474" s="218">
        <f>IF(N474="nulová",J474,0)</f>
        <v>0</v>
      </c>
      <c r="BJ474" s="19" t="s">
        <v>81</v>
      </c>
      <c r="BK474" s="218">
        <f>ROUND(I474*H474,2)</f>
        <v>0</v>
      </c>
      <c r="BL474" s="19" t="s">
        <v>141</v>
      </c>
      <c r="BM474" s="217" t="s">
        <v>1056</v>
      </c>
    </row>
    <row r="475" s="2" customFormat="1">
      <c r="A475" s="40"/>
      <c r="B475" s="41"/>
      <c r="C475" s="42"/>
      <c r="D475" s="219" t="s">
        <v>143</v>
      </c>
      <c r="E475" s="42"/>
      <c r="F475" s="220" t="s">
        <v>1057</v>
      </c>
      <c r="G475" s="42"/>
      <c r="H475" s="42"/>
      <c r="I475" s="221"/>
      <c r="J475" s="42"/>
      <c r="K475" s="42"/>
      <c r="L475" s="46"/>
      <c r="M475" s="222"/>
      <c r="N475" s="223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143</v>
      </c>
      <c r="AU475" s="19" t="s">
        <v>84</v>
      </c>
    </row>
    <row r="476" s="13" customFormat="1">
      <c r="A476" s="13"/>
      <c r="B476" s="224"/>
      <c r="C476" s="225"/>
      <c r="D476" s="226" t="s">
        <v>145</v>
      </c>
      <c r="E476" s="227" t="s">
        <v>19</v>
      </c>
      <c r="F476" s="228" t="s">
        <v>935</v>
      </c>
      <c r="G476" s="225"/>
      <c r="H476" s="227" t="s">
        <v>19</v>
      </c>
      <c r="I476" s="229"/>
      <c r="J476" s="225"/>
      <c r="K476" s="225"/>
      <c r="L476" s="230"/>
      <c r="M476" s="231"/>
      <c r="N476" s="232"/>
      <c r="O476" s="232"/>
      <c r="P476" s="232"/>
      <c r="Q476" s="232"/>
      <c r="R476" s="232"/>
      <c r="S476" s="232"/>
      <c r="T476" s="23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4" t="s">
        <v>145</v>
      </c>
      <c r="AU476" s="234" t="s">
        <v>84</v>
      </c>
      <c r="AV476" s="13" t="s">
        <v>81</v>
      </c>
      <c r="AW476" s="13" t="s">
        <v>34</v>
      </c>
      <c r="AX476" s="13" t="s">
        <v>73</v>
      </c>
      <c r="AY476" s="234" t="s">
        <v>134</v>
      </c>
    </row>
    <row r="477" s="13" customFormat="1">
      <c r="A477" s="13"/>
      <c r="B477" s="224"/>
      <c r="C477" s="225"/>
      <c r="D477" s="226" t="s">
        <v>145</v>
      </c>
      <c r="E477" s="227" t="s">
        <v>19</v>
      </c>
      <c r="F477" s="228" t="s">
        <v>147</v>
      </c>
      <c r="G477" s="225"/>
      <c r="H477" s="227" t="s">
        <v>19</v>
      </c>
      <c r="I477" s="229"/>
      <c r="J477" s="225"/>
      <c r="K477" s="225"/>
      <c r="L477" s="230"/>
      <c r="M477" s="231"/>
      <c r="N477" s="232"/>
      <c r="O477" s="232"/>
      <c r="P477" s="232"/>
      <c r="Q477" s="232"/>
      <c r="R477" s="232"/>
      <c r="S477" s="232"/>
      <c r="T477" s="23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4" t="s">
        <v>145</v>
      </c>
      <c r="AU477" s="234" t="s">
        <v>84</v>
      </c>
      <c r="AV477" s="13" t="s">
        <v>81</v>
      </c>
      <c r="AW477" s="13" t="s">
        <v>34</v>
      </c>
      <c r="AX477" s="13" t="s">
        <v>73</v>
      </c>
      <c r="AY477" s="234" t="s">
        <v>134</v>
      </c>
    </row>
    <row r="478" s="14" customFormat="1">
      <c r="A478" s="14"/>
      <c r="B478" s="235"/>
      <c r="C478" s="236"/>
      <c r="D478" s="226" t="s">
        <v>145</v>
      </c>
      <c r="E478" s="237" t="s">
        <v>19</v>
      </c>
      <c r="F478" s="238" t="s">
        <v>936</v>
      </c>
      <c r="G478" s="236"/>
      <c r="H478" s="239">
        <v>15</v>
      </c>
      <c r="I478" s="240"/>
      <c r="J478" s="236"/>
      <c r="K478" s="236"/>
      <c r="L478" s="241"/>
      <c r="M478" s="242"/>
      <c r="N478" s="243"/>
      <c r="O478" s="243"/>
      <c r="P478" s="243"/>
      <c r="Q478" s="243"/>
      <c r="R478" s="243"/>
      <c r="S478" s="243"/>
      <c r="T478" s="24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5" t="s">
        <v>145</v>
      </c>
      <c r="AU478" s="245" t="s">
        <v>84</v>
      </c>
      <c r="AV478" s="14" t="s">
        <v>84</v>
      </c>
      <c r="AW478" s="14" t="s">
        <v>34</v>
      </c>
      <c r="AX478" s="14" t="s">
        <v>73</v>
      </c>
      <c r="AY478" s="245" t="s">
        <v>134</v>
      </c>
    </row>
    <row r="479" s="14" customFormat="1">
      <c r="A479" s="14"/>
      <c r="B479" s="235"/>
      <c r="C479" s="236"/>
      <c r="D479" s="226" t="s">
        <v>145</v>
      </c>
      <c r="E479" s="237" t="s">
        <v>19</v>
      </c>
      <c r="F479" s="238" t="s">
        <v>937</v>
      </c>
      <c r="G479" s="236"/>
      <c r="H479" s="239">
        <v>155</v>
      </c>
      <c r="I479" s="240"/>
      <c r="J479" s="236"/>
      <c r="K479" s="236"/>
      <c r="L479" s="241"/>
      <c r="M479" s="242"/>
      <c r="N479" s="243"/>
      <c r="O479" s="243"/>
      <c r="P479" s="243"/>
      <c r="Q479" s="243"/>
      <c r="R479" s="243"/>
      <c r="S479" s="243"/>
      <c r="T479" s="24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5" t="s">
        <v>145</v>
      </c>
      <c r="AU479" s="245" t="s">
        <v>84</v>
      </c>
      <c r="AV479" s="14" t="s">
        <v>84</v>
      </c>
      <c r="AW479" s="14" t="s">
        <v>34</v>
      </c>
      <c r="AX479" s="14" t="s">
        <v>73</v>
      </c>
      <c r="AY479" s="245" t="s">
        <v>134</v>
      </c>
    </row>
    <row r="480" s="14" customFormat="1">
      <c r="A480" s="14"/>
      <c r="B480" s="235"/>
      <c r="C480" s="236"/>
      <c r="D480" s="226" t="s">
        <v>145</v>
      </c>
      <c r="E480" s="237" t="s">
        <v>19</v>
      </c>
      <c r="F480" s="238" t="s">
        <v>938</v>
      </c>
      <c r="G480" s="236"/>
      <c r="H480" s="239">
        <v>130</v>
      </c>
      <c r="I480" s="240"/>
      <c r="J480" s="236"/>
      <c r="K480" s="236"/>
      <c r="L480" s="241"/>
      <c r="M480" s="242"/>
      <c r="N480" s="243"/>
      <c r="O480" s="243"/>
      <c r="P480" s="243"/>
      <c r="Q480" s="243"/>
      <c r="R480" s="243"/>
      <c r="S480" s="243"/>
      <c r="T480" s="24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5" t="s">
        <v>145</v>
      </c>
      <c r="AU480" s="245" t="s">
        <v>84</v>
      </c>
      <c r="AV480" s="14" t="s">
        <v>84</v>
      </c>
      <c r="AW480" s="14" t="s">
        <v>34</v>
      </c>
      <c r="AX480" s="14" t="s">
        <v>73</v>
      </c>
      <c r="AY480" s="245" t="s">
        <v>134</v>
      </c>
    </row>
    <row r="481" s="14" customFormat="1">
      <c r="A481" s="14"/>
      <c r="B481" s="235"/>
      <c r="C481" s="236"/>
      <c r="D481" s="226" t="s">
        <v>145</v>
      </c>
      <c r="E481" s="237" t="s">
        <v>19</v>
      </c>
      <c r="F481" s="238" t="s">
        <v>939</v>
      </c>
      <c r="G481" s="236"/>
      <c r="H481" s="239">
        <v>65</v>
      </c>
      <c r="I481" s="240"/>
      <c r="J481" s="236"/>
      <c r="K481" s="236"/>
      <c r="L481" s="241"/>
      <c r="M481" s="242"/>
      <c r="N481" s="243"/>
      <c r="O481" s="243"/>
      <c r="P481" s="243"/>
      <c r="Q481" s="243"/>
      <c r="R481" s="243"/>
      <c r="S481" s="243"/>
      <c r="T481" s="24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5" t="s">
        <v>145</v>
      </c>
      <c r="AU481" s="245" t="s">
        <v>84</v>
      </c>
      <c r="AV481" s="14" t="s">
        <v>84</v>
      </c>
      <c r="AW481" s="14" t="s">
        <v>34</v>
      </c>
      <c r="AX481" s="14" t="s">
        <v>73</v>
      </c>
      <c r="AY481" s="245" t="s">
        <v>134</v>
      </c>
    </row>
    <row r="482" s="14" customFormat="1">
      <c r="A482" s="14"/>
      <c r="B482" s="235"/>
      <c r="C482" s="236"/>
      <c r="D482" s="226" t="s">
        <v>145</v>
      </c>
      <c r="E482" s="237" t="s">
        <v>19</v>
      </c>
      <c r="F482" s="238" t="s">
        <v>940</v>
      </c>
      <c r="G482" s="236"/>
      <c r="H482" s="239">
        <v>40</v>
      </c>
      <c r="I482" s="240"/>
      <c r="J482" s="236"/>
      <c r="K482" s="236"/>
      <c r="L482" s="241"/>
      <c r="M482" s="242"/>
      <c r="N482" s="243"/>
      <c r="O482" s="243"/>
      <c r="P482" s="243"/>
      <c r="Q482" s="243"/>
      <c r="R482" s="243"/>
      <c r="S482" s="243"/>
      <c r="T482" s="24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5" t="s">
        <v>145</v>
      </c>
      <c r="AU482" s="245" t="s">
        <v>84</v>
      </c>
      <c r="AV482" s="14" t="s">
        <v>84</v>
      </c>
      <c r="AW482" s="14" t="s">
        <v>34</v>
      </c>
      <c r="AX482" s="14" t="s">
        <v>73</v>
      </c>
      <c r="AY482" s="245" t="s">
        <v>134</v>
      </c>
    </row>
    <row r="483" s="14" customFormat="1">
      <c r="A483" s="14"/>
      <c r="B483" s="235"/>
      <c r="C483" s="236"/>
      <c r="D483" s="226" t="s">
        <v>145</v>
      </c>
      <c r="E483" s="237" t="s">
        <v>19</v>
      </c>
      <c r="F483" s="238" t="s">
        <v>941</v>
      </c>
      <c r="G483" s="236"/>
      <c r="H483" s="239">
        <v>40</v>
      </c>
      <c r="I483" s="240"/>
      <c r="J483" s="236"/>
      <c r="K483" s="236"/>
      <c r="L483" s="241"/>
      <c r="M483" s="242"/>
      <c r="N483" s="243"/>
      <c r="O483" s="243"/>
      <c r="P483" s="243"/>
      <c r="Q483" s="243"/>
      <c r="R483" s="243"/>
      <c r="S483" s="243"/>
      <c r="T483" s="24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5" t="s">
        <v>145</v>
      </c>
      <c r="AU483" s="245" t="s">
        <v>84</v>
      </c>
      <c r="AV483" s="14" t="s">
        <v>84</v>
      </c>
      <c r="AW483" s="14" t="s">
        <v>34</v>
      </c>
      <c r="AX483" s="14" t="s">
        <v>73</v>
      </c>
      <c r="AY483" s="245" t="s">
        <v>134</v>
      </c>
    </row>
    <row r="484" s="14" customFormat="1">
      <c r="A484" s="14"/>
      <c r="B484" s="235"/>
      <c r="C484" s="236"/>
      <c r="D484" s="226" t="s">
        <v>145</v>
      </c>
      <c r="E484" s="237" t="s">
        <v>19</v>
      </c>
      <c r="F484" s="238" t="s">
        <v>942</v>
      </c>
      <c r="G484" s="236"/>
      <c r="H484" s="239">
        <v>100</v>
      </c>
      <c r="I484" s="240"/>
      <c r="J484" s="236"/>
      <c r="K484" s="236"/>
      <c r="L484" s="241"/>
      <c r="M484" s="242"/>
      <c r="N484" s="243"/>
      <c r="O484" s="243"/>
      <c r="P484" s="243"/>
      <c r="Q484" s="243"/>
      <c r="R484" s="243"/>
      <c r="S484" s="243"/>
      <c r="T484" s="24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5" t="s">
        <v>145</v>
      </c>
      <c r="AU484" s="245" t="s">
        <v>84</v>
      </c>
      <c r="AV484" s="14" t="s">
        <v>84</v>
      </c>
      <c r="AW484" s="14" t="s">
        <v>34</v>
      </c>
      <c r="AX484" s="14" t="s">
        <v>73</v>
      </c>
      <c r="AY484" s="245" t="s">
        <v>134</v>
      </c>
    </row>
    <row r="485" s="14" customFormat="1">
      <c r="A485" s="14"/>
      <c r="B485" s="235"/>
      <c r="C485" s="236"/>
      <c r="D485" s="226" t="s">
        <v>145</v>
      </c>
      <c r="E485" s="237" t="s">
        <v>19</v>
      </c>
      <c r="F485" s="238" t="s">
        <v>943</v>
      </c>
      <c r="G485" s="236"/>
      <c r="H485" s="239">
        <v>105</v>
      </c>
      <c r="I485" s="240"/>
      <c r="J485" s="236"/>
      <c r="K485" s="236"/>
      <c r="L485" s="241"/>
      <c r="M485" s="242"/>
      <c r="N485" s="243"/>
      <c r="O485" s="243"/>
      <c r="P485" s="243"/>
      <c r="Q485" s="243"/>
      <c r="R485" s="243"/>
      <c r="S485" s="243"/>
      <c r="T485" s="24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5" t="s">
        <v>145</v>
      </c>
      <c r="AU485" s="245" t="s">
        <v>84</v>
      </c>
      <c r="AV485" s="14" t="s">
        <v>84</v>
      </c>
      <c r="AW485" s="14" t="s">
        <v>34</v>
      </c>
      <c r="AX485" s="14" t="s">
        <v>73</v>
      </c>
      <c r="AY485" s="245" t="s">
        <v>134</v>
      </c>
    </row>
    <row r="486" s="14" customFormat="1">
      <c r="A486" s="14"/>
      <c r="B486" s="235"/>
      <c r="C486" s="236"/>
      <c r="D486" s="226" t="s">
        <v>145</v>
      </c>
      <c r="E486" s="237" t="s">
        <v>19</v>
      </c>
      <c r="F486" s="238" t="s">
        <v>944</v>
      </c>
      <c r="G486" s="236"/>
      <c r="H486" s="239">
        <v>60</v>
      </c>
      <c r="I486" s="240"/>
      <c r="J486" s="236"/>
      <c r="K486" s="236"/>
      <c r="L486" s="241"/>
      <c r="M486" s="242"/>
      <c r="N486" s="243"/>
      <c r="O486" s="243"/>
      <c r="P486" s="243"/>
      <c r="Q486" s="243"/>
      <c r="R486" s="243"/>
      <c r="S486" s="243"/>
      <c r="T486" s="24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5" t="s">
        <v>145</v>
      </c>
      <c r="AU486" s="245" t="s">
        <v>84</v>
      </c>
      <c r="AV486" s="14" t="s">
        <v>84</v>
      </c>
      <c r="AW486" s="14" t="s">
        <v>34</v>
      </c>
      <c r="AX486" s="14" t="s">
        <v>73</v>
      </c>
      <c r="AY486" s="245" t="s">
        <v>134</v>
      </c>
    </row>
    <row r="487" s="14" customFormat="1">
      <c r="A487" s="14"/>
      <c r="B487" s="235"/>
      <c r="C487" s="236"/>
      <c r="D487" s="226" t="s">
        <v>145</v>
      </c>
      <c r="E487" s="237" t="s">
        <v>19</v>
      </c>
      <c r="F487" s="238" t="s">
        <v>945</v>
      </c>
      <c r="G487" s="236"/>
      <c r="H487" s="239">
        <v>15</v>
      </c>
      <c r="I487" s="240"/>
      <c r="J487" s="236"/>
      <c r="K487" s="236"/>
      <c r="L487" s="241"/>
      <c r="M487" s="242"/>
      <c r="N487" s="243"/>
      <c r="O487" s="243"/>
      <c r="P487" s="243"/>
      <c r="Q487" s="243"/>
      <c r="R487" s="243"/>
      <c r="S487" s="243"/>
      <c r="T487" s="24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5" t="s">
        <v>145</v>
      </c>
      <c r="AU487" s="245" t="s">
        <v>84</v>
      </c>
      <c r="AV487" s="14" t="s">
        <v>84</v>
      </c>
      <c r="AW487" s="14" t="s">
        <v>34</v>
      </c>
      <c r="AX487" s="14" t="s">
        <v>73</v>
      </c>
      <c r="AY487" s="245" t="s">
        <v>134</v>
      </c>
    </row>
    <row r="488" s="15" customFormat="1">
      <c r="A488" s="15"/>
      <c r="B488" s="246"/>
      <c r="C488" s="247"/>
      <c r="D488" s="226" t="s">
        <v>145</v>
      </c>
      <c r="E488" s="248" t="s">
        <v>19</v>
      </c>
      <c r="F488" s="249" t="s">
        <v>153</v>
      </c>
      <c r="G488" s="247"/>
      <c r="H488" s="250">
        <v>725</v>
      </c>
      <c r="I488" s="251"/>
      <c r="J488" s="247"/>
      <c r="K488" s="247"/>
      <c r="L488" s="252"/>
      <c r="M488" s="253"/>
      <c r="N488" s="254"/>
      <c r="O488" s="254"/>
      <c r="P488" s="254"/>
      <c r="Q488" s="254"/>
      <c r="R488" s="254"/>
      <c r="S488" s="254"/>
      <c r="T488" s="255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56" t="s">
        <v>145</v>
      </c>
      <c r="AU488" s="256" t="s">
        <v>84</v>
      </c>
      <c r="AV488" s="15" t="s">
        <v>141</v>
      </c>
      <c r="AW488" s="15" t="s">
        <v>34</v>
      </c>
      <c r="AX488" s="15" t="s">
        <v>81</v>
      </c>
      <c r="AY488" s="256" t="s">
        <v>134</v>
      </c>
    </row>
    <row r="489" s="2" customFormat="1" ht="24.15" customHeight="1">
      <c r="A489" s="40"/>
      <c r="B489" s="41"/>
      <c r="C489" s="206" t="s">
        <v>500</v>
      </c>
      <c r="D489" s="206" t="s">
        <v>136</v>
      </c>
      <c r="E489" s="207" t="s">
        <v>1058</v>
      </c>
      <c r="F489" s="208" t="s">
        <v>1059</v>
      </c>
      <c r="G489" s="209" t="s">
        <v>139</v>
      </c>
      <c r="H489" s="210">
        <v>1228</v>
      </c>
      <c r="I489" s="211"/>
      <c r="J489" s="212">
        <f>ROUND(I489*H489,2)</f>
        <v>0</v>
      </c>
      <c r="K489" s="208" t="s">
        <v>140</v>
      </c>
      <c r="L489" s="46"/>
      <c r="M489" s="213" t="s">
        <v>19</v>
      </c>
      <c r="N489" s="214" t="s">
        <v>44</v>
      </c>
      <c r="O489" s="86"/>
      <c r="P489" s="215">
        <f>O489*H489</f>
        <v>0</v>
      </c>
      <c r="Q489" s="215">
        <v>0</v>
      </c>
      <c r="R489" s="215">
        <f>Q489*H489</f>
        <v>0</v>
      </c>
      <c r="S489" s="215">
        <v>0</v>
      </c>
      <c r="T489" s="216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17" t="s">
        <v>141</v>
      </c>
      <c r="AT489" s="217" t="s">
        <v>136</v>
      </c>
      <c r="AU489" s="217" t="s">
        <v>84</v>
      </c>
      <c r="AY489" s="19" t="s">
        <v>134</v>
      </c>
      <c r="BE489" s="218">
        <f>IF(N489="základní",J489,0)</f>
        <v>0</v>
      </c>
      <c r="BF489" s="218">
        <f>IF(N489="snížená",J489,0)</f>
        <v>0</v>
      </c>
      <c r="BG489" s="218">
        <f>IF(N489="zákl. přenesená",J489,0)</f>
        <v>0</v>
      </c>
      <c r="BH489" s="218">
        <f>IF(N489="sníž. přenesená",J489,0)</f>
        <v>0</v>
      </c>
      <c r="BI489" s="218">
        <f>IF(N489="nulová",J489,0)</f>
        <v>0</v>
      </c>
      <c r="BJ489" s="19" t="s">
        <v>81</v>
      </c>
      <c r="BK489" s="218">
        <f>ROUND(I489*H489,2)</f>
        <v>0</v>
      </c>
      <c r="BL489" s="19" t="s">
        <v>141</v>
      </c>
      <c r="BM489" s="217" t="s">
        <v>1060</v>
      </c>
    </row>
    <row r="490" s="2" customFormat="1">
      <c r="A490" s="40"/>
      <c r="B490" s="41"/>
      <c r="C490" s="42"/>
      <c r="D490" s="219" t="s">
        <v>143</v>
      </c>
      <c r="E490" s="42"/>
      <c r="F490" s="220" t="s">
        <v>1061</v>
      </c>
      <c r="G490" s="42"/>
      <c r="H490" s="42"/>
      <c r="I490" s="221"/>
      <c r="J490" s="42"/>
      <c r="K490" s="42"/>
      <c r="L490" s="46"/>
      <c r="M490" s="222"/>
      <c r="N490" s="223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143</v>
      </c>
      <c r="AU490" s="19" t="s">
        <v>84</v>
      </c>
    </row>
    <row r="491" s="13" customFormat="1">
      <c r="A491" s="13"/>
      <c r="B491" s="224"/>
      <c r="C491" s="225"/>
      <c r="D491" s="226" t="s">
        <v>145</v>
      </c>
      <c r="E491" s="227" t="s">
        <v>19</v>
      </c>
      <c r="F491" s="228" t="s">
        <v>958</v>
      </c>
      <c r="G491" s="225"/>
      <c r="H491" s="227" t="s">
        <v>19</v>
      </c>
      <c r="I491" s="229"/>
      <c r="J491" s="225"/>
      <c r="K491" s="225"/>
      <c r="L491" s="230"/>
      <c r="M491" s="231"/>
      <c r="N491" s="232"/>
      <c r="O491" s="232"/>
      <c r="P491" s="232"/>
      <c r="Q491" s="232"/>
      <c r="R491" s="232"/>
      <c r="S491" s="232"/>
      <c r="T491" s="23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4" t="s">
        <v>145</v>
      </c>
      <c r="AU491" s="234" t="s">
        <v>84</v>
      </c>
      <c r="AV491" s="13" t="s">
        <v>81</v>
      </c>
      <c r="AW491" s="13" t="s">
        <v>34</v>
      </c>
      <c r="AX491" s="13" t="s">
        <v>73</v>
      </c>
      <c r="AY491" s="234" t="s">
        <v>134</v>
      </c>
    </row>
    <row r="492" s="13" customFormat="1">
      <c r="A492" s="13"/>
      <c r="B492" s="224"/>
      <c r="C492" s="225"/>
      <c r="D492" s="226" t="s">
        <v>145</v>
      </c>
      <c r="E492" s="227" t="s">
        <v>19</v>
      </c>
      <c r="F492" s="228" t="s">
        <v>147</v>
      </c>
      <c r="G492" s="225"/>
      <c r="H492" s="227" t="s">
        <v>19</v>
      </c>
      <c r="I492" s="229"/>
      <c r="J492" s="225"/>
      <c r="K492" s="225"/>
      <c r="L492" s="230"/>
      <c r="M492" s="231"/>
      <c r="N492" s="232"/>
      <c r="O492" s="232"/>
      <c r="P492" s="232"/>
      <c r="Q492" s="232"/>
      <c r="R492" s="232"/>
      <c r="S492" s="232"/>
      <c r="T492" s="23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4" t="s">
        <v>145</v>
      </c>
      <c r="AU492" s="234" t="s">
        <v>84</v>
      </c>
      <c r="AV492" s="13" t="s">
        <v>81</v>
      </c>
      <c r="AW492" s="13" t="s">
        <v>34</v>
      </c>
      <c r="AX492" s="13" t="s">
        <v>73</v>
      </c>
      <c r="AY492" s="234" t="s">
        <v>134</v>
      </c>
    </row>
    <row r="493" s="14" customFormat="1">
      <c r="A493" s="14"/>
      <c r="B493" s="235"/>
      <c r="C493" s="236"/>
      <c r="D493" s="226" t="s">
        <v>145</v>
      </c>
      <c r="E493" s="237" t="s">
        <v>19</v>
      </c>
      <c r="F493" s="238" t="s">
        <v>959</v>
      </c>
      <c r="G493" s="236"/>
      <c r="H493" s="239">
        <v>415</v>
      </c>
      <c r="I493" s="240"/>
      <c r="J493" s="236"/>
      <c r="K493" s="236"/>
      <c r="L493" s="241"/>
      <c r="M493" s="242"/>
      <c r="N493" s="243"/>
      <c r="O493" s="243"/>
      <c r="P493" s="243"/>
      <c r="Q493" s="243"/>
      <c r="R493" s="243"/>
      <c r="S493" s="243"/>
      <c r="T493" s="24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5" t="s">
        <v>145</v>
      </c>
      <c r="AU493" s="245" t="s">
        <v>84</v>
      </c>
      <c r="AV493" s="14" t="s">
        <v>84</v>
      </c>
      <c r="AW493" s="14" t="s">
        <v>34</v>
      </c>
      <c r="AX493" s="14" t="s">
        <v>73</v>
      </c>
      <c r="AY493" s="245" t="s">
        <v>134</v>
      </c>
    </row>
    <row r="494" s="14" customFormat="1">
      <c r="A494" s="14"/>
      <c r="B494" s="235"/>
      <c r="C494" s="236"/>
      <c r="D494" s="226" t="s">
        <v>145</v>
      </c>
      <c r="E494" s="237" t="s">
        <v>19</v>
      </c>
      <c r="F494" s="238" t="s">
        <v>1032</v>
      </c>
      <c r="G494" s="236"/>
      <c r="H494" s="239">
        <v>635</v>
      </c>
      <c r="I494" s="240"/>
      <c r="J494" s="236"/>
      <c r="K494" s="236"/>
      <c r="L494" s="241"/>
      <c r="M494" s="242"/>
      <c r="N494" s="243"/>
      <c r="O494" s="243"/>
      <c r="P494" s="243"/>
      <c r="Q494" s="243"/>
      <c r="R494" s="243"/>
      <c r="S494" s="243"/>
      <c r="T494" s="24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5" t="s">
        <v>145</v>
      </c>
      <c r="AU494" s="245" t="s">
        <v>84</v>
      </c>
      <c r="AV494" s="14" t="s">
        <v>84</v>
      </c>
      <c r="AW494" s="14" t="s">
        <v>34</v>
      </c>
      <c r="AX494" s="14" t="s">
        <v>73</v>
      </c>
      <c r="AY494" s="245" t="s">
        <v>134</v>
      </c>
    </row>
    <row r="495" s="14" customFormat="1">
      <c r="A495" s="14"/>
      <c r="B495" s="235"/>
      <c r="C495" s="236"/>
      <c r="D495" s="226" t="s">
        <v>145</v>
      </c>
      <c r="E495" s="237" t="s">
        <v>19</v>
      </c>
      <c r="F495" s="238" t="s">
        <v>961</v>
      </c>
      <c r="G495" s="236"/>
      <c r="H495" s="239">
        <v>50</v>
      </c>
      <c r="I495" s="240"/>
      <c r="J495" s="236"/>
      <c r="K495" s="236"/>
      <c r="L495" s="241"/>
      <c r="M495" s="242"/>
      <c r="N495" s="243"/>
      <c r="O495" s="243"/>
      <c r="P495" s="243"/>
      <c r="Q495" s="243"/>
      <c r="R495" s="243"/>
      <c r="S495" s="243"/>
      <c r="T495" s="24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5" t="s">
        <v>145</v>
      </c>
      <c r="AU495" s="245" t="s">
        <v>84</v>
      </c>
      <c r="AV495" s="14" t="s">
        <v>84</v>
      </c>
      <c r="AW495" s="14" t="s">
        <v>34</v>
      </c>
      <c r="AX495" s="14" t="s">
        <v>73</v>
      </c>
      <c r="AY495" s="245" t="s">
        <v>134</v>
      </c>
    </row>
    <row r="496" s="13" customFormat="1">
      <c r="A496" s="13"/>
      <c r="B496" s="224"/>
      <c r="C496" s="225"/>
      <c r="D496" s="226" t="s">
        <v>145</v>
      </c>
      <c r="E496" s="227" t="s">
        <v>19</v>
      </c>
      <c r="F496" s="228" t="s">
        <v>149</v>
      </c>
      <c r="G496" s="225"/>
      <c r="H496" s="227" t="s">
        <v>19</v>
      </c>
      <c r="I496" s="229"/>
      <c r="J496" s="225"/>
      <c r="K496" s="225"/>
      <c r="L496" s="230"/>
      <c r="M496" s="231"/>
      <c r="N496" s="232"/>
      <c r="O496" s="232"/>
      <c r="P496" s="232"/>
      <c r="Q496" s="232"/>
      <c r="R496" s="232"/>
      <c r="S496" s="232"/>
      <c r="T496" s="23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4" t="s">
        <v>145</v>
      </c>
      <c r="AU496" s="234" t="s">
        <v>84</v>
      </c>
      <c r="AV496" s="13" t="s">
        <v>81</v>
      </c>
      <c r="AW496" s="13" t="s">
        <v>34</v>
      </c>
      <c r="AX496" s="13" t="s">
        <v>73</v>
      </c>
      <c r="AY496" s="234" t="s">
        <v>134</v>
      </c>
    </row>
    <row r="497" s="14" customFormat="1">
      <c r="A497" s="14"/>
      <c r="B497" s="235"/>
      <c r="C497" s="236"/>
      <c r="D497" s="226" t="s">
        <v>145</v>
      </c>
      <c r="E497" s="237" t="s">
        <v>19</v>
      </c>
      <c r="F497" s="238" t="s">
        <v>962</v>
      </c>
      <c r="G497" s="236"/>
      <c r="H497" s="239">
        <v>30</v>
      </c>
      <c r="I497" s="240"/>
      <c r="J497" s="236"/>
      <c r="K497" s="236"/>
      <c r="L497" s="241"/>
      <c r="M497" s="242"/>
      <c r="N497" s="243"/>
      <c r="O497" s="243"/>
      <c r="P497" s="243"/>
      <c r="Q497" s="243"/>
      <c r="R497" s="243"/>
      <c r="S497" s="243"/>
      <c r="T497" s="24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5" t="s">
        <v>145</v>
      </c>
      <c r="AU497" s="245" t="s">
        <v>84</v>
      </c>
      <c r="AV497" s="14" t="s">
        <v>84</v>
      </c>
      <c r="AW497" s="14" t="s">
        <v>34</v>
      </c>
      <c r="AX497" s="14" t="s">
        <v>73</v>
      </c>
      <c r="AY497" s="245" t="s">
        <v>134</v>
      </c>
    </row>
    <row r="498" s="14" customFormat="1">
      <c r="A498" s="14"/>
      <c r="B498" s="235"/>
      <c r="C498" s="236"/>
      <c r="D498" s="226" t="s">
        <v>145</v>
      </c>
      <c r="E498" s="237" t="s">
        <v>19</v>
      </c>
      <c r="F498" s="238" t="s">
        <v>963</v>
      </c>
      <c r="G498" s="236"/>
      <c r="H498" s="239">
        <v>86</v>
      </c>
      <c r="I498" s="240"/>
      <c r="J498" s="236"/>
      <c r="K498" s="236"/>
      <c r="L498" s="241"/>
      <c r="M498" s="242"/>
      <c r="N498" s="243"/>
      <c r="O498" s="243"/>
      <c r="P498" s="243"/>
      <c r="Q498" s="243"/>
      <c r="R498" s="243"/>
      <c r="S498" s="243"/>
      <c r="T498" s="24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5" t="s">
        <v>145</v>
      </c>
      <c r="AU498" s="245" t="s">
        <v>84</v>
      </c>
      <c r="AV498" s="14" t="s">
        <v>84</v>
      </c>
      <c r="AW498" s="14" t="s">
        <v>34</v>
      </c>
      <c r="AX498" s="14" t="s">
        <v>73</v>
      </c>
      <c r="AY498" s="245" t="s">
        <v>134</v>
      </c>
    </row>
    <row r="499" s="13" customFormat="1">
      <c r="A499" s="13"/>
      <c r="B499" s="224"/>
      <c r="C499" s="225"/>
      <c r="D499" s="226" t="s">
        <v>145</v>
      </c>
      <c r="E499" s="227" t="s">
        <v>19</v>
      </c>
      <c r="F499" s="228" t="s">
        <v>964</v>
      </c>
      <c r="G499" s="225"/>
      <c r="H499" s="227" t="s">
        <v>19</v>
      </c>
      <c r="I499" s="229"/>
      <c r="J499" s="225"/>
      <c r="K499" s="225"/>
      <c r="L499" s="230"/>
      <c r="M499" s="231"/>
      <c r="N499" s="232"/>
      <c r="O499" s="232"/>
      <c r="P499" s="232"/>
      <c r="Q499" s="232"/>
      <c r="R499" s="232"/>
      <c r="S499" s="232"/>
      <c r="T499" s="23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4" t="s">
        <v>145</v>
      </c>
      <c r="AU499" s="234" t="s">
        <v>84</v>
      </c>
      <c r="AV499" s="13" t="s">
        <v>81</v>
      </c>
      <c r="AW499" s="13" t="s">
        <v>34</v>
      </c>
      <c r="AX499" s="13" t="s">
        <v>73</v>
      </c>
      <c r="AY499" s="234" t="s">
        <v>134</v>
      </c>
    </row>
    <row r="500" s="13" customFormat="1">
      <c r="A500" s="13"/>
      <c r="B500" s="224"/>
      <c r="C500" s="225"/>
      <c r="D500" s="226" t="s">
        <v>145</v>
      </c>
      <c r="E500" s="227" t="s">
        <v>19</v>
      </c>
      <c r="F500" s="228" t="s">
        <v>147</v>
      </c>
      <c r="G500" s="225"/>
      <c r="H500" s="227" t="s">
        <v>19</v>
      </c>
      <c r="I500" s="229"/>
      <c r="J500" s="225"/>
      <c r="K500" s="225"/>
      <c r="L500" s="230"/>
      <c r="M500" s="231"/>
      <c r="N500" s="232"/>
      <c r="O500" s="232"/>
      <c r="P500" s="232"/>
      <c r="Q500" s="232"/>
      <c r="R500" s="232"/>
      <c r="S500" s="232"/>
      <c r="T500" s="23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4" t="s">
        <v>145</v>
      </c>
      <c r="AU500" s="234" t="s">
        <v>84</v>
      </c>
      <c r="AV500" s="13" t="s">
        <v>81</v>
      </c>
      <c r="AW500" s="13" t="s">
        <v>34</v>
      </c>
      <c r="AX500" s="13" t="s">
        <v>73</v>
      </c>
      <c r="AY500" s="234" t="s">
        <v>134</v>
      </c>
    </row>
    <row r="501" s="14" customFormat="1">
      <c r="A501" s="14"/>
      <c r="B501" s="235"/>
      <c r="C501" s="236"/>
      <c r="D501" s="226" t="s">
        <v>145</v>
      </c>
      <c r="E501" s="237" t="s">
        <v>19</v>
      </c>
      <c r="F501" s="238" t="s">
        <v>965</v>
      </c>
      <c r="G501" s="236"/>
      <c r="H501" s="239">
        <v>6</v>
      </c>
      <c r="I501" s="240"/>
      <c r="J501" s="236"/>
      <c r="K501" s="236"/>
      <c r="L501" s="241"/>
      <c r="M501" s="242"/>
      <c r="N501" s="243"/>
      <c r="O501" s="243"/>
      <c r="P501" s="243"/>
      <c r="Q501" s="243"/>
      <c r="R501" s="243"/>
      <c r="S501" s="243"/>
      <c r="T501" s="24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5" t="s">
        <v>145</v>
      </c>
      <c r="AU501" s="245" t="s">
        <v>84</v>
      </c>
      <c r="AV501" s="14" t="s">
        <v>84</v>
      </c>
      <c r="AW501" s="14" t="s">
        <v>34</v>
      </c>
      <c r="AX501" s="14" t="s">
        <v>73</v>
      </c>
      <c r="AY501" s="245" t="s">
        <v>134</v>
      </c>
    </row>
    <row r="502" s="14" customFormat="1">
      <c r="A502" s="14"/>
      <c r="B502" s="235"/>
      <c r="C502" s="236"/>
      <c r="D502" s="226" t="s">
        <v>145</v>
      </c>
      <c r="E502" s="237" t="s">
        <v>19</v>
      </c>
      <c r="F502" s="238" t="s">
        <v>966</v>
      </c>
      <c r="G502" s="236"/>
      <c r="H502" s="239">
        <v>6</v>
      </c>
      <c r="I502" s="240"/>
      <c r="J502" s="236"/>
      <c r="K502" s="236"/>
      <c r="L502" s="241"/>
      <c r="M502" s="242"/>
      <c r="N502" s="243"/>
      <c r="O502" s="243"/>
      <c r="P502" s="243"/>
      <c r="Q502" s="243"/>
      <c r="R502" s="243"/>
      <c r="S502" s="243"/>
      <c r="T502" s="24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5" t="s">
        <v>145</v>
      </c>
      <c r="AU502" s="245" t="s">
        <v>84</v>
      </c>
      <c r="AV502" s="14" t="s">
        <v>84</v>
      </c>
      <c r="AW502" s="14" t="s">
        <v>34</v>
      </c>
      <c r="AX502" s="14" t="s">
        <v>73</v>
      </c>
      <c r="AY502" s="245" t="s">
        <v>134</v>
      </c>
    </row>
    <row r="503" s="15" customFormat="1">
      <c r="A503" s="15"/>
      <c r="B503" s="246"/>
      <c r="C503" s="247"/>
      <c r="D503" s="226" t="s">
        <v>145</v>
      </c>
      <c r="E503" s="248" t="s">
        <v>19</v>
      </c>
      <c r="F503" s="249" t="s">
        <v>153</v>
      </c>
      <c r="G503" s="247"/>
      <c r="H503" s="250">
        <v>1228</v>
      </c>
      <c r="I503" s="251"/>
      <c r="J503" s="247"/>
      <c r="K503" s="247"/>
      <c r="L503" s="252"/>
      <c r="M503" s="253"/>
      <c r="N503" s="254"/>
      <c r="O503" s="254"/>
      <c r="P503" s="254"/>
      <c r="Q503" s="254"/>
      <c r="R503" s="254"/>
      <c r="S503" s="254"/>
      <c r="T503" s="255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56" t="s">
        <v>145</v>
      </c>
      <c r="AU503" s="256" t="s">
        <v>84</v>
      </c>
      <c r="AV503" s="15" t="s">
        <v>141</v>
      </c>
      <c r="AW503" s="15" t="s">
        <v>34</v>
      </c>
      <c r="AX503" s="15" t="s">
        <v>81</v>
      </c>
      <c r="AY503" s="256" t="s">
        <v>134</v>
      </c>
    </row>
    <row r="504" s="2" customFormat="1" ht="24.15" customHeight="1">
      <c r="A504" s="40"/>
      <c r="B504" s="41"/>
      <c r="C504" s="206" t="s">
        <v>507</v>
      </c>
      <c r="D504" s="206" t="s">
        <v>136</v>
      </c>
      <c r="E504" s="207" t="s">
        <v>1062</v>
      </c>
      <c r="F504" s="208" t="s">
        <v>1063</v>
      </c>
      <c r="G504" s="209" t="s">
        <v>139</v>
      </c>
      <c r="H504" s="210">
        <v>25</v>
      </c>
      <c r="I504" s="211"/>
      <c r="J504" s="212">
        <f>ROUND(I504*H504,2)</f>
        <v>0</v>
      </c>
      <c r="K504" s="208" t="s">
        <v>140</v>
      </c>
      <c r="L504" s="46"/>
      <c r="M504" s="213" t="s">
        <v>19</v>
      </c>
      <c r="N504" s="214" t="s">
        <v>44</v>
      </c>
      <c r="O504" s="86"/>
      <c r="P504" s="215">
        <f>O504*H504</f>
        <v>0</v>
      </c>
      <c r="Q504" s="215">
        <v>0</v>
      </c>
      <c r="R504" s="215">
        <f>Q504*H504</f>
        <v>0</v>
      </c>
      <c r="S504" s="215">
        <v>0</v>
      </c>
      <c r="T504" s="216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7" t="s">
        <v>141</v>
      </c>
      <c r="AT504" s="217" t="s">
        <v>136</v>
      </c>
      <c r="AU504" s="217" t="s">
        <v>84</v>
      </c>
      <c r="AY504" s="19" t="s">
        <v>134</v>
      </c>
      <c r="BE504" s="218">
        <f>IF(N504="základní",J504,0)</f>
        <v>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19" t="s">
        <v>81</v>
      </c>
      <c r="BK504" s="218">
        <f>ROUND(I504*H504,2)</f>
        <v>0</v>
      </c>
      <c r="BL504" s="19" t="s">
        <v>141</v>
      </c>
      <c r="BM504" s="217" t="s">
        <v>1064</v>
      </c>
    </row>
    <row r="505" s="2" customFormat="1">
      <c r="A505" s="40"/>
      <c r="B505" s="41"/>
      <c r="C505" s="42"/>
      <c r="D505" s="219" t="s">
        <v>143</v>
      </c>
      <c r="E505" s="42"/>
      <c r="F505" s="220" t="s">
        <v>1065</v>
      </c>
      <c r="G505" s="42"/>
      <c r="H505" s="42"/>
      <c r="I505" s="221"/>
      <c r="J505" s="42"/>
      <c r="K505" s="42"/>
      <c r="L505" s="46"/>
      <c r="M505" s="222"/>
      <c r="N505" s="223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143</v>
      </c>
      <c r="AU505" s="19" t="s">
        <v>84</v>
      </c>
    </row>
    <row r="506" s="13" customFormat="1">
      <c r="A506" s="13"/>
      <c r="B506" s="224"/>
      <c r="C506" s="225"/>
      <c r="D506" s="226" t="s">
        <v>145</v>
      </c>
      <c r="E506" s="227" t="s">
        <v>19</v>
      </c>
      <c r="F506" s="228" t="s">
        <v>946</v>
      </c>
      <c r="G506" s="225"/>
      <c r="H506" s="227" t="s">
        <v>19</v>
      </c>
      <c r="I506" s="229"/>
      <c r="J506" s="225"/>
      <c r="K506" s="225"/>
      <c r="L506" s="230"/>
      <c r="M506" s="231"/>
      <c r="N506" s="232"/>
      <c r="O506" s="232"/>
      <c r="P506" s="232"/>
      <c r="Q506" s="232"/>
      <c r="R506" s="232"/>
      <c r="S506" s="232"/>
      <c r="T506" s="23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4" t="s">
        <v>145</v>
      </c>
      <c r="AU506" s="234" t="s">
        <v>84</v>
      </c>
      <c r="AV506" s="13" t="s">
        <v>81</v>
      </c>
      <c r="AW506" s="13" t="s">
        <v>34</v>
      </c>
      <c r="AX506" s="13" t="s">
        <v>73</v>
      </c>
      <c r="AY506" s="234" t="s">
        <v>134</v>
      </c>
    </row>
    <row r="507" s="13" customFormat="1">
      <c r="A507" s="13"/>
      <c r="B507" s="224"/>
      <c r="C507" s="225"/>
      <c r="D507" s="226" t="s">
        <v>145</v>
      </c>
      <c r="E507" s="227" t="s">
        <v>19</v>
      </c>
      <c r="F507" s="228" t="s">
        <v>147</v>
      </c>
      <c r="G507" s="225"/>
      <c r="H507" s="227" t="s">
        <v>19</v>
      </c>
      <c r="I507" s="229"/>
      <c r="J507" s="225"/>
      <c r="K507" s="225"/>
      <c r="L507" s="230"/>
      <c r="M507" s="231"/>
      <c r="N507" s="232"/>
      <c r="O507" s="232"/>
      <c r="P507" s="232"/>
      <c r="Q507" s="232"/>
      <c r="R507" s="232"/>
      <c r="S507" s="232"/>
      <c r="T507" s="23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4" t="s">
        <v>145</v>
      </c>
      <c r="AU507" s="234" t="s">
        <v>84</v>
      </c>
      <c r="AV507" s="13" t="s">
        <v>81</v>
      </c>
      <c r="AW507" s="13" t="s">
        <v>34</v>
      </c>
      <c r="AX507" s="13" t="s">
        <v>73</v>
      </c>
      <c r="AY507" s="234" t="s">
        <v>134</v>
      </c>
    </row>
    <row r="508" s="14" customFormat="1">
      <c r="A508" s="14"/>
      <c r="B508" s="235"/>
      <c r="C508" s="236"/>
      <c r="D508" s="226" t="s">
        <v>145</v>
      </c>
      <c r="E508" s="237" t="s">
        <v>19</v>
      </c>
      <c r="F508" s="238" t="s">
        <v>947</v>
      </c>
      <c r="G508" s="236"/>
      <c r="H508" s="239">
        <v>25</v>
      </c>
      <c r="I508" s="240"/>
      <c r="J508" s="236"/>
      <c r="K508" s="236"/>
      <c r="L508" s="241"/>
      <c r="M508" s="242"/>
      <c r="N508" s="243"/>
      <c r="O508" s="243"/>
      <c r="P508" s="243"/>
      <c r="Q508" s="243"/>
      <c r="R508" s="243"/>
      <c r="S508" s="243"/>
      <c r="T508" s="24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5" t="s">
        <v>145</v>
      </c>
      <c r="AU508" s="245" t="s">
        <v>84</v>
      </c>
      <c r="AV508" s="14" t="s">
        <v>84</v>
      </c>
      <c r="AW508" s="14" t="s">
        <v>34</v>
      </c>
      <c r="AX508" s="14" t="s">
        <v>81</v>
      </c>
      <c r="AY508" s="245" t="s">
        <v>134</v>
      </c>
    </row>
    <row r="509" s="2" customFormat="1" ht="24.15" customHeight="1">
      <c r="A509" s="40"/>
      <c r="B509" s="41"/>
      <c r="C509" s="206" t="s">
        <v>511</v>
      </c>
      <c r="D509" s="206" t="s">
        <v>136</v>
      </c>
      <c r="E509" s="207" t="s">
        <v>1066</v>
      </c>
      <c r="F509" s="208" t="s">
        <v>1067</v>
      </c>
      <c r="G509" s="209" t="s">
        <v>139</v>
      </c>
      <c r="H509" s="210">
        <v>212</v>
      </c>
      <c r="I509" s="211"/>
      <c r="J509" s="212">
        <f>ROUND(I509*H509,2)</f>
        <v>0</v>
      </c>
      <c r="K509" s="208" t="s">
        <v>140</v>
      </c>
      <c r="L509" s="46"/>
      <c r="M509" s="213" t="s">
        <v>19</v>
      </c>
      <c r="N509" s="214" t="s">
        <v>44</v>
      </c>
      <c r="O509" s="86"/>
      <c r="P509" s="215">
        <f>O509*H509</f>
        <v>0</v>
      </c>
      <c r="Q509" s="215">
        <v>0</v>
      </c>
      <c r="R509" s="215">
        <f>Q509*H509</f>
        <v>0</v>
      </c>
      <c r="S509" s="215">
        <v>0</v>
      </c>
      <c r="T509" s="216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17" t="s">
        <v>141</v>
      </c>
      <c r="AT509" s="217" t="s">
        <v>136</v>
      </c>
      <c r="AU509" s="217" t="s">
        <v>84</v>
      </c>
      <c r="AY509" s="19" t="s">
        <v>134</v>
      </c>
      <c r="BE509" s="218">
        <f>IF(N509="základní",J509,0)</f>
        <v>0</v>
      </c>
      <c r="BF509" s="218">
        <f>IF(N509="snížená",J509,0)</f>
        <v>0</v>
      </c>
      <c r="BG509" s="218">
        <f>IF(N509="zákl. přenesená",J509,0)</f>
        <v>0</v>
      </c>
      <c r="BH509" s="218">
        <f>IF(N509="sníž. přenesená",J509,0)</f>
        <v>0</v>
      </c>
      <c r="BI509" s="218">
        <f>IF(N509="nulová",J509,0)</f>
        <v>0</v>
      </c>
      <c r="BJ509" s="19" t="s">
        <v>81</v>
      </c>
      <c r="BK509" s="218">
        <f>ROUND(I509*H509,2)</f>
        <v>0</v>
      </c>
      <c r="BL509" s="19" t="s">
        <v>141</v>
      </c>
      <c r="BM509" s="217" t="s">
        <v>1068</v>
      </c>
    </row>
    <row r="510" s="2" customFormat="1">
      <c r="A510" s="40"/>
      <c r="B510" s="41"/>
      <c r="C510" s="42"/>
      <c r="D510" s="219" t="s">
        <v>143</v>
      </c>
      <c r="E510" s="42"/>
      <c r="F510" s="220" t="s">
        <v>1069</v>
      </c>
      <c r="G510" s="42"/>
      <c r="H510" s="42"/>
      <c r="I510" s="221"/>
      <c r="J510" s="42"/>
      <c r="K510" s="42"/>
      <c r="L510" s="46"/>
      <c r="M510" s="222"/>
      <c r="N510" s="223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143</v>
      </c>
      <c r="AU510" s="19" t="s">
        <v>84</v>
      </c>
    </row>
    <row r="511" s="13" customFormat="1">
      <c r="A511" s="13"/>
      <c r="B511" s="224"/>
      <c r="C511" s="225"/>
      <c r="D511" s="226" t="s">
        <v>145</v>
      </c>
      <c r="E511" s="227" t="s">
        <v>19</v>
      </c>
      <c r="F511" s="228" t="s">
        <v>948</v>
      </c>
      <c r="G511" s="225"/>
      <c r="H511" s="227" t="s">
        <v>19</v>
      </c>
      <c r="I511" s="229"/>
      <c r="J511" s="225"/>
      <c r="K511" s="225"/>
      <c r="L511" s="230"/>
      <c r="M511" s="231"/>
      <c r="N511" s="232"/>
      <c r="O511" s="232"/>
      <c r="P511" s="232"/>
      <c r="Q511" s="232"/>
      <c r="R511" s="232"/>
      <c r="S511" s="232"/>
      <c r="T511" s="23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4" t="s">
        <v>145</v>
      </c>
      <c r="AU511" s="234" t="s">
        <v>84</v>
      </c>
      <c r="AV511" s="13" t="s">
        <v>81</v>
      </c>
      <c r="AW511" s="13" t="s">
        <v>34</v>
      </c>
      <c r="AX511" s="13" t="s">
        <v>73</v>
      </c>
      <c r="AY511" s="234" t="s">
        <v>134</v>
      </c>
    </row>
    <row r="512" s="13" customFormat="1">
      <c r="A512" s="13"/>
      <c r="B512" s="224"/>
      <c r="C512" s="225"/>
      <c r="D512" s="226" t="s">
        <v>145</v>
      </c>
      <c r="E512" s="227" t="s">
        <v>19</v>
      </c>
      <c r="F512" s="228" t="s">
        <v>147</v>
      </c>
      <c r="G512" s="225"/>
      <c r="H512" s="227" t="s">
        <v>19</v>
      </c>
      <c r="I512" s="229"/>
      <c r="J512" s="225"/>
      <c r="K512" s="225"/>
      <c r="L512" s="230"/>
      <c r="M512" s="231"/>
      <c r="N512" s="232"/>
      <c r="O512" s="232"/>
      <c r="P512" s="232"/>
      <c r="Q512" s="232"/>
      <c r="R512" s="232"/>
      <c r="S512" s="232"/>
      <c r="T512" s="23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4" t="s">
        <v>145</v>
      </c>
      <c r="AU512" s="234" t="s">
        <v>84</v>
      </c>
      <c r="AV512" s="13" t="s">
        <v>81</v>
      </c>
      <c r="AW512" s="13" t="s">
        <v>34</v>
      </c>
      <c r="AX512" s="13" t="s">
        <v>73</v>
      </c>
      <c r="AY512" s="234" t="s">
        <v>134</v>
      </c>
    </row>
    <row r="513" s="14" customFormat="1">
      <c r="A513" s="14"/>
      <c r="B513" s="235"/>
      <c r="C513" s="236"/>
      <c r="D513" s="226" t="s">
        <v>145</v>
      </c>
      <c r="E513" s="237" t="s">
        <v>19</v>
      </c>
      <c r="F513" s="238" t="s">
        <v>949</v>
      </c>
      <c r="G513" s="236"/>
      <c r="H513" s="239">
        <v>86</v>
      </c>
      <c r="I513" s="240"/>
      <c r="J513" s="236"/>
      <c r="K513" s="236"/>
      <c r="L513" s="241"/>
      <c r="M513" s="242"/>
      <c r="N513" s="243"/>
      <c r="O513" s="243"/>
      <c r="P513" s="243"/>
      <c r="Q513" s="243"/>
      <c r="R513" s="243"/>
      <c r="S513" s="243"/>
      <c r="T513" s="24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5" t="s">
        <v>145</v>
      </c>
      <c r="AU513" s="245" t="s">
        <v>84</v>
      </c>
      <c r="AV513" s="14" t="s">
        <v>84</v>
      </c>
      <c r="AW513" s="14" t="s">
        <v>34</v>
      </c>
      <c r="AX513" s="14" t="s">
        <v>73</v>
      </c>
      <c r="AY513" s="245" t="s">
        <v>134</v>
      </c>
    </row>
    <row r="514" s="14" customFormat="1">
      <c r="A514" s="14"/>
      <c r="B514" s="235"/>
      <c r="C514" s="236"/>
      <c r="D514" s="226" t="s">
        <v>145</v>
      </c>
      <c r="E514" s="237" t="s">
        <v>19</v>
      </c>
      <c r="F514" s="238" t="s">
        <v>950</v>
      </c>
      <c r="G514" s="236"/>
      <c r="H514" s="239">
        <v>126</v>
      </c>
      <c r="I514" s="240"/>
      <c r="J514" s="236"/>
      <c r="K514" s="236"/>
      <c r="L514" s="241"/>
      <c r="M514" s="242"/>
      <c r="N514" s="243"/>
      <c r="O514" s="243"/>
      <c r="P514" s="243"/>
      <c r="Q514" s="243"/>
      <c r="R514" s="243"/>
      <c r="S514" s="243"/>
      <c r="T514" s="24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5" t="s">
        <v>145</v>
      </c>
      <c r="AU514" s="245" t="s">
        <v>84</v>
      </c>
      <c r="AV514" s="14" t="s">
        <v>84</v>
      </c>
      <c r="AW514" s="14" t="s">
        <v>34</v>
      </c>
      <c r="AX514" s="14" t="s">
        <v>73</v>
      </c>
      <c r="AY514" s="245" t="s">
        <v>134</v>
      </c>
    </row>
    <row r="515" s="15" customFormat="1">
      <c r="A515" s="15"/>
      <c r="B515" s="246"/>
      <c r="C515" s="247"/>
      <c r="D515" s="226" t="s">
        <v>145</v>
      </c>
      <c r="E515" s="248" t="s">
        <v>19</v>
      </c>
      <c r="F515" s="249" t="s">
        <v>153</v>
      </c>
      <c r="G515" s="247"/>
      <c r="H515" s="250">
        <v>212</v>
      </c>
      <c r="I515" s="251"/>
      <c r="J515" s="247"/>
      <c r="K515" s="247"/>
      <c r="L515" s="252"/>
      <c r="M515" s="253"/>
      <c r="N515" s="254"/>
      <c r="O515" s="254"/>
      <c r="P515" s="254"/>
      <c r="Q515" s="254"/>
      <c r="R515" s="254"/>
      <c r="S515" s="254"/>
      <c r="T515" s="255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56" t="s">
        <v>145</v>
      </c>
      <c r="AU515" s="256" t="s">
        <v>84</v>
      </c>
      <c r="AV515" s="15" t="s">
        <v>141</v>
      </c>
      <c r="AW515" s="15" t="s">
        <v>34</v>
      </c>
      <c r="AX515" s="15" t="s">
        <v>81</v>
      </c>
      <c r="AY515" s="256" t="s">
        <v>134</v>
      </c>
    </row>
    <row r="516" s="2" customFormat="1" ht="33" customHeight="1">
      <c r="A516" s="40"/>
      <c r="B516" s="41"/>
      <c r="C516" s="206" t="s">
        <v>517</v>
      </c>
      <c r="D516" s="206" t="s">
        <v>136</v>
      </c>
      <c r="E516" s="207" t="s">
        <v>1070</v>
      </c>
      <c r="F516" s="208" t="s">
        <v>1071</v>
      </c>
      <c r="G516" s="209" t="s">
        <v>139</v>
      </c>
      <c r="H516" s="210">
        <v>65</v>
      </c>
      <c r="I516" s="211"/>
      <c r="J516" s="212">
        <f>ROUND(I516*H516,2)</f>
        <v>0</v>
      </c>
      <c r="K516" s="208" t="s">
        <v>140</v>
      </c>
      <c r="L516" s="46"/>
      <c r="M516" s="213" t="s">
        <v>19</v>
      </c>
      <c r="N516" s="214" t="s">
        <v>44</v>
      </c>
      <c r="O516" s="86"/>
      <c r="P516" s="215">
        <f>O516*H516</f>
        <v>0</v>
      </c>
      <c r="Q516" s="215">
        <v>0.1837</v>
      </c>
      <c r="R516" s="215">
        <f>Q516*H516</f>
        <v>11.9405</v>
      </c>
      <c r="S516" s="215">
        <v>0</v>
      </c>
      <c r="T516" s="216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7" t="s">
        <v>141</v>
      </c>
      <c r="AT516" s="217" t="s">
        <v>136</v>
      </c>
      <c r="AU516" s="217" t="s">
        <v>84</v>
      </c>
      <c r="AY516" s="19" t="s">
        <v>134</v>
      </c>
      <c r="BE516" s="218">
        <f>IF(N516="základní",J516,0)</f>
        <v>0</v>
      </c>
      <c r="BF516" s="218">
        <f>IF(N516="snížená",J516,0)</f>
        <v>0</v>
      </c>
      <c r="BG516" s="218">
        <f>IF(N516="zákl. přenesená",J516,0)</f>
        <v>0</v>
      </c>
      <c r="BH516" s="218">
        <f>IF(N516="sníž. přenesená",J516,0)</f>
        <v>0</v>
      </c>
      <c r="BI516" s="218">
        <f>IF(N516="nulová",J516,0)</f>
        <v>0</v>
      </c>
      <c r="BJ516" s="19" t="s">
        <v>81</v>
      </c>
      <c r="BK516" s="218">
        <f>ROUND(I516*H516,2)</f>
        <v>0</v>
      </c>
      <c r="BL516" s="19" t="s">
        <v>141</v>
      </c>
      <c r="BM516" s="217" t="s">
        <v>1072</v>
      </c>
    </row>
    <row r="517" s="2" customFormat="1">
      <c r="A517" s="40"/>
      <c r="B517" s="41"/>
      <c r="C517" s="42"/>
      <c r="D517" s="219" t="s">
        <v>143</v>
      </c>
      <c r="E517" s="42"/>
      <c r="F517" s="220" t="s">
        <v>1073</v>
      </c>
      <c r="G517" s="42"/>
      <c r="H517" s="42"/>
      <c r="I517" s="221"/>
      <c r="J517" s="42"/>
      <c r="K517" s="42"/>
      <c r="L517" s="46"/>
      <c r="M517" s="222"/>
      <c r="N517" s="223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143</v>
      </c>
      <c r="AU517" s="19" t="s">
        <v>84</v>
      </c>
    </row>
    <row r="518" s="13" customFormat="1">
      <c r="A518" s="13"/>
      <c r="B518" s="224"/>
      <c r="C518" s="225"/>
      <c r="D518" s="226" t="s">
        <v>145</v>
      </c>
      <c r="E518" s="227" t="s">
        <v>19</v>
      </c>
      <c r="F518" s="228" t="s">
        <v>951</v>
      </c>
      <c r="G518" s="225"/>
      <c r="H518" s="227" t="s">
        <v>19</v>
      </c>
      <c r="I518" s="229"/>
      <c r="J518" s="225"/>
      <c r="K518" s="225"/>
      <c r="L518" s="230"/>
      <c r="M518" s="231"/>
      <c r="N518" s="232"/>
      <c r="O518" s="232"/>
      <c r="P518" s="232"/>
      <c r="Q518" s="232"/>
      <c r="R518" s="232"/>
      <c r="S518" s="232"/>
      <c r="T518" s="23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4" t="s">
        <v>145</v>
      </c>
      <c r="AU518" s="234" t="s">
        <v>84</v>
      </c>
      <c r="AV518" s="13" t="s">
        <v>81</v>
      </c>
      <c r="AW518" s="13" t="s">
        <v>34</v>
      </c>
      <c r="AX518" s="13" t="s">
        <v>73</v>
      </c>
      <c r="AY518" s="234" t="s">
        <v>134</v>
      </c>
    </row>
    <row r="519" s="13" customFormat="1">
      <c r="A519" s="13"/>
      <c r="B519" s="224"/>
      <c r="C519" s="225"/>
      <c r="D519" s="226" t="s">
        <v>145</v>
      </c>
      <c r="E519" s="227" t="s">
        <v>19</v>
      </c>
      <c r="F519" s="228" t="s">
        <v>147</v>
      </c>
      <c r="G519" s="225"/>
      <c r="H519" s="227" t="s">
        <v>19</v>
      </c>
      <c r="I519" s="229"/>
      <c r="J519" s="225"/>
      <c r="K519" s="225"/>
      <c r="L519" s="230"/>
      <c r="M519" s="231"/>
      <c r="N519" s="232"/>
      <c r="O519" s="232"/>
      <c r="P519" s="232"/>
      <c r="Q519" s="232"/>
      <c r="R519" s="232"/>
      <c r="S519" s="232"/>
      <c r="T519" s="23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4" t="s">
        <v>145</v>
      </c>
      <c r="AU519" s="234" t="s">
        <v>84</v>
      </c>
      <c r="AV519" s="13" t="s">
        <v>81</v>
      </c>
      <c r="AW519" s="13" t="s">
        <v>34</v>
      </c>
      <c r="AX519" s="13" t="s">
        <v>73</v>
      </c>
      <c r="AY519" s="234" t="s">
        <v>134</v>
      </c>
    </row>
    <row r="520" s="14" customFormat="1">
      <c r="A520" s="14"/>
      <c r="B520" s="235"/>
      <c r="C520" s="236"/>
      <c r="D520" s="226" t="s">
        <v>145</v>
      </c>
      <c r="E520" s="237" t="s">
        <v>19</v>
      </c>
      <c r="F520" s="238" t="s">
        <v>952</v>
      </c>
      <c r="G520" s="236"/>
      <c r="H520" s="239">
        <v>65</v>
      </c>
      <c r="I520" s="240"/>
      <c r="J520" s="236"/>
      <c r="K520" s="236"/>
      <c r="L520" s="241"/>
      <c r="M520" s="242"/>
      <c r="N520" s="243"/>
      <c r="O520" s="243"/>
      <c r="P520" s="243"/>
      <c r="Q520" s="243"/>
      <c r="R520" s="243"/>
      <c r="S520" s="243"/>
      <c r="T520" s="24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5" t="s">
        <v>145</v>
      </c>
      <c r="AU520" s="245" t="s">
        <v>84</v>
      </c>
      <c r="AV520" s="14" t="s">
        <v>84</v>
      </c>
      <c r="AW520" s="14" t="s">
        <v>34</v>
      </c>
      <c r="AX520" s="14" t="s">
        <v>81</v>
      </c>
      <c r="AY520" s="245" t="s">
        <v>134</v>
      </c>
    </row>
    <row r="521" s="2" customFormat="1" ht="16.5" customHeight="1">
      <c r="A521" s="40"/>
      <c r="B521" s="41"/>
      <c r="C521" s="257" t="s">
        <v>522</v>
      </c>
      <c r="D521" s="257" t="s">
        <v>263</v>
      </c>
      <c r="E521" s="258" t="s">
        <v>689</v>
      </c>
      <c r="F521" s="259" t="s">
        <v>690</v>
      </c>
      <c r="G521" s="260" t="s">
        <v>139</v>
      </c>
      <c r="H521" s="261">
        <v>66.299999999999997</v>
      </c>
      <c r="I521" s="262"/>
      <c r="J521" s="263">
        <f>ROUND(I521*H521,2)</f>
        <v>0</v>
      </c>
      <c r="K521" s="259" t="s">
        <v>140</v>
      </c>
      <c r="L521" s="264"/>
      <c r="M521" s="265" t="s">
        <v>19</v>
      </c>
      <c r="N521" s="266" t="s">
        <v>44</v>
      </c>
      <c r="O521" s="86"/>
      <c r="P521" s="215">
        <f>O521*H521</f>
        <v>0</v>
      </c>
      <c r="Q521" s="215">
        <v>0.222</v>
      </c>
      <c r="R521" s="215">
        <f>Q521*H521</f>
        <v>14.7186</v>
      </c>
      <c r="S521" s="215">
        <v>0</v>
      </c>
      <c r="T521" s="216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17" t="s">
        <v>200</v>
      </c>
      <c r="AT521" s="217" t="s">
        <v>263</v>
      </c>
      <c r="AU521" s="217" t="s">
        <v>84</v>
      </c>
      <c r="AY521" s="19" t="s">
        <v>134</v>
      </c>
      <c r="BE521" s="218">
        <f>IF(N521="základní",J521,0)</f>
        <v>0</v>
      </c>
      <c r="BF521" s="218">
        <f>IF(N521="snížená",J521,0)</f>
        <v>0</v>
      </c>
      <c r="BG521" s="218">
        <f>IF(N521="zákl. přenesená",J521,0)</f>
        <v>0</v>
      </c>
      <c r="BH521" s="218">
        <f>IF(N521="sníž. přenesená",J521,0)</f>
        <v>0</v>
      </c>
      <c r="BI521" s="218">
        <f>IF(N521="nulová",J521,0)</f>
        <v>0</v>
      </c>
      <c r="BJ521" s="19" t="s">
        <v>81</v>
      </c>
      <c r="BK521" s="218">
        <f>ROUND(I521*H521,2)</f>
        <v>0</v>
      </c>
      <c r="BL521" s="19" t="s">
        <v>141</v>
      </c>
      <c r="BM521" s="217" t="s">
        <v>1074</v>
      </c>
    </row>
    <row r="522" s="14" customFormat="1">
      <c r="A522" s="14"/>
      <c r="B522" s="235"/>
      <c r="C522" s="236"/>
      <c r="D522" s="226" t="s">
        <v>145</v>
      </c>
      <c r="E522" s="236"/>
      <c r="F522" s="238" t="s">
        <v>1075</v>
      </c>
      <c r="G522" s="236"/>
      <c r="H522" s="239">
        <v>66.299999999999997</v>
      </c>
      <c r="I522" s="240"/>
      <c r="J522" s="236"/>
      <c r="K522" s="236"/>
      <c r="L522" s="241"/>
      <c r="M522" s="242"/>
      <c r="N522" s="243"/>
      <c r="O522" s="243"/>
      <c r="P522" s="243"/>
      <c r="Q522" s="243"/>
      <c r="R522" s="243"/>
      <c r="S522" s="243"/>
      <c r="T522" s="24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5" t="s">
        <v>145</v>
      </c>
      <c r="AU522" s="245" t="s">
        <v>84</v>
      </c>
      <c r="AV522" s="14" t="s">
        <v>84</v>
      </c>
      <c r="AW522" s="14" t="s">
        <v>4</v>
      </c>
      <c r="AX522" s="14" t="s">
        <v>81</v>
      </c>
      <c r="AY522" s="245" t="s">
        <v>134</v>
      </c>
    </row>
    <row r="523" s="2" customFormat="1" ht="37.8" customHeight="1">
      <c r="A523" s="40"/>
      <c r="B523" s="41"/>
      <c r="C523" s="206" t="s">
        <v>526</v>
      </c>
      <c r="D523" s="206" t="s">
        <v>136</v>
      </c>
      <c r="E523" s="207" t="s">
        <v>1076</v>
      </c>
      <c r="F523" s="208" t="s">
        <v>1077</v>
      </c>
      <c r="G523" s="209" t="s">
        <v>139</v>
      </c>
      <c r="H523" s="210">
        <v>72</v>
      </c>
      <c r="I523" s="211"/>
      <c r="J523" s="212">
        <f>ROUND(I523*H523,2)</f>
        <v>0</v>
      </c>
      <c r="K523" s="208" t="s">
        <v>140</v>
      </c>
      <c r="L523" s="46"/>
      <c r="M523" s="213" t="s">
        <v>19</v>
      </c>
      <c r="N523" s="214" t="s">
        <v>44</v>
      </c>
      <c r="O523" s="86"/>
      <c r="P523" s="215">
        <f>O523*H523</f>
        <v>0</v>
      </c>
      <c r="Q523" s="215">
        <v>0.089219999999999994</v>
      </c>
      <c r="R523" s="215">
        <f>Q523*H523</f>
        <v>6.4238399999999993</v>
      </c>
      <c r="S523" s="215">
        <v>0</v>
      </c>
      <c r="T523" s="216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17" t="s">
        <v>141</v>
      </c>
      <c r="AT523" s="217" t="s">
        <v>136</v>
      </c>
      <c r="AU523" s="217" t="s">
        <v>84</v>
      </c>
      <c r="AY523" s="19" t="s">
        <v>134</v>
      </c>
      <c r="BE523" s="218">
        <f>IF(N523="základní",J523,0)</f>
        <v>0</v>
      </c>
      <c r="BF523" s="218">
        <f>IF(N523="snížená",J523,0)</f>
        <v>0</v>
      </c>
      <c r="BG523" s="218">
        <f>IF(N523="zákl. přenesená",J523,0)</f>
        <v>0</v>
      </c>
      <c r="BH523" s="218">
        <f>IF(N523="sníž. přenesená",J523,0)</f>
        <v>0</v>
      </c>
      <c r="BI523" s="218">
        <f>IF(N523="nulová",J523,0)</f>
        <v>0</v>
      </c>
      <c r="BJ523" s="19" t="s">
        <v>81</v>
      </c>
      <c r="BK523" s="218">
        <f>ROUND(I523*H523,2)</f>
        <v>0</v>
      </c>
      <c r="BL523" s="19" t="s">
        <v>141</v>
      </c>
      <c r="BM523" s="217" t="s">
        <v>1078</v>
      </c>
    </row>
    <row r="524" s="2" customFormat="1">
      <c r="A524" s="40"/>
      <c r="B524" s="41"/>
      <c r="C524" s="42"/>
      <c r="D524" s="219" t="s">
        <v>143</v>
      </c>
      <c r="E524" s="42"/>
      <c r="F524" s="220" t="s">
        <v>1079</v>
      </c>
      <c r="G524" s="42"/>
      <c r="H524" s="42"/>
      <c r="I524" s="221"/>
      <c r="J524" s="42"/>
      <c r="K524" s="42"/>
      <c r="L524" s="46"/>
      <c r="M524" s="222"/>
      <c r="N524" s="223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143</v>
      </c>
      <c r="AU524" s="19" t="s">
        <v>84</v>
      </c>
    </row>
    <row r="525" s="13" customFormat="1">
      <c r="A525" s="13"/>
      <c r="B525" s="224"/>
      <c r="C525" s="225"/>
      <c r="D525" s="226" t="s">
        <v>145</v>
      </c>
      <c r="E525" s="227" t="s">
        <v>19</v>
      </c>
      <c r="F525" s="228" t="s">
        <v>1080</v>
      </c>
      <c r="G525" s="225"/>
      <c r="H525" s="227" t="s">
        <v>19</v>
      </c>
      <c r="I525" s="229"/>
      <c r="J525" s="225"/>
      <c r="K525" s="225"/>
      <c r="L525" s="230"/>
      <c r="M525" s="231"/>
      <c r="N525" s="232"/>
      <c r="O525" s="232"/>
      <c r="P525" s="232"/>
      <c r="Q525" s="232"/>
      <c r="R525" s="232"/>
      <c r="S525" s="232"/>
      <c r="T525" s="23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4" t="s">
        <v>145</v>
      </c>
      <c r="AU525" s="234" t="s">
        <v>84</v>
      </c>
      <c r="AV525" s="13" t="s">
        <v>81</v>
      </c>
      <c r="AW525" s="13" t="s">
        <v>34</v>
      </c>
      <c r="AX525" s="13" t="s">
        <v>73</v>
      </c>
      <c r="AY525" s="234" t="s">
        <v>134</v>
      </c>
    </row>
    <row r="526" s="14" customFormat="1">
      <c r="A526" s="14"/>
      <c r="B526" s="235"/>
      <c r="C526" s="236"/>
      <c r="D526" s="226" t="s">
        <v>145</v>
      </c>
      <c r="E526" s="237" t="s">
        <v>19</v>
      </c>
      <c r="F526" s="238" t="s">
        <v>968</v>
      </c>
      <c r="G526" s="236"/>
      <c r="H526" s="239">
        <v>32</v>
      </c>
      <c r="I526" s="240"/>
      <c r="J526" s="236"/>
      <c r="K526" s="236"/>
      <c r="L526" s="241"/>
      <c r="M526" s="242"/>
      <c r="N526" s="243"/>
      <c r="O526" s="243"/>
      <c r="P526" s="243"/>
      <c r="Q526" s="243"/>
      <c r="R526" s="243"/>
      <c r="S526" s="243"/>
      <c r="T526" s="24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5" t="s">
        <v>145</v>
      </c>
      <c r="AU526" s="245" t="s">
        <v>84</v>
      </c>
      <c r="AV526" s="14" t="s">
        <v>84</v>
      </c>
      <c r="AW526" s="14" t="s">
        <v>34</v>
      </c>
      <c r="AX526" s="14" t="s">
        <v>73</v>
      </c>
      <c r="AY526" s="245" t="s">
        <v>134</v>
      </c>
    </row>
    <row r="527" s="14" customFormat="1">
      <c r="A527" s="14"/>
      <c r="B527" s="235"/>
      <c r="C527" s="236"/>
      <c r="D527" s="226" t="s">
        <v>145</v>
      </c>
      <c r="E527" s="237" t="s">
        <v>19</v>
      </c>
      <c r="F527" s="238" t="s">
        <v>969</v>
      </c>
      <c r="G527" s="236"/>
      <c r="H527" s="239">
        <v>1</v>
      </c>
      <c r="I527" s="240"/>
      <c r="J527" s="236"/>
      <c r="K527" s="236"/>
      <c r="L527" s="241"/>
      <c r="M527" s="242"/>
      <c r="N527" s="243"/>
      <c r="O527" s="243"/>
      <c r="P527" s="243"/>
      <c r="Q527" s="243"/>
      <c r="R527" s="243"/>
      <c r="S527" s="243"/>
      <c r="T527" s="24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5" t="s">
        <v>145</v>
      </c>
      <c r="AU527" s="245" t="s">
        <v>84</v>
      </c>
      <c r="AV527" s="14" t="s">
        <v>84</v>
      </c>
      <c r="AW527" s="14" t="s">
        <v>34</v>
      </c>
      <c r="AX527" s="14" t="s">
        <v>73</v>
      </c>
      <c r="AY527" s="245" t="s">
        <v>134</v>
      </c>
    </row>
    <row r="528" s="13" customFormat="1">
      <c r="A528" s="13"/>
      <c r="B528" s="224"/>
      <c r="C528" s="225"/>
      <c r="D528" s="226" t="s">
        <v>145</v>
      </c>
      <c r="E528" s="227" t="s">
        <v>19</v>
      </c>
      <c r="F528" s="228" t="s">
        <v>1081</v>
      </c>
      <c r="G528" s="225"/>
      <c r="H528" s="227" t="s">
        <v>19</v>
      </c>
      <c r="I528" s="229"/>
      <c r="J528" s="225"/>
      <c r="K528" s="225"/>
      <c r="L528" s="230"/>
      <c r="M528" s="231"/>
      <c r="N528" s="232"/>
      <c r="O528" s="232"/>
      <c r="P528" s="232"/>
      <c r="Q528" s="232"/>
      <c r="R528" s="232"/>
      <c r="S528" s="232"/>
      <c r="T528" s="23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4" t="s">
        <v>145</v>
      </c>
      <c r="AU528" s="234" t="s">
        <v>84</v>
      </c>
      <c r="AV528" s="13" t="s">
        <v>81</v>
      </c>
      <c r="AW528" s="13" t="s">
        <v>34</v>
      </c>
      <c r="AX528" s="13" t="s">
        <v>73</v>
      </c>
      <c r="AY528" s="234" t="s">
        <v>134</v>
      </c>
    </row>
    <row r="529" s="14" customFormat="1">
      <c r="A529" s="14"/>
      <c r="B529" s="235"/>
      <c r="C529" s="236"/>
      <c r="D529" s="226" t="s">
        <v>145</v>
      </c>
      <c r="E529" s="237" t="s">
        <v>19</v>
      </c>
      <c r="F529" s="238" t="s">
        <v>971</v>
      </c>
      <c r="G529" s="236"/>
      <c r="H529" s="239">
        <v>18</v>
      </c>
      <c r="I529" s="240"/>
      <c r="J529" s="236"/>
      <c r="K529" s="236"/>
      <c r="L529" s="241"/>
      <c r="M529" s="242"/>
      <c r="N529" s="243"/>
      <c r="O529" s="243"/>
      <c r="P529" s="243"/>
      <c r="Q529" s="243"/>
      <c r="R529" s="243"/>
      <c r="S529" s="243"/>
      <c r="T529" s="244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5" t="s">
        <v>145</v>
      </c>
      <c r="AU529" s="245" t="s">
        <v>84</v>
      </c>
      <c r="AV529" s="14" t="s">
        <v>84</v>
      </c>
      <c r="AW529" s="14" t="s">
        <v>34</v>
      </c>
      <c r="AX529" s="14" t="s">
        <v>73</v>
      </c>
      <c r="AY529" s="245" t="s">
        <v>134</v>
      </c>
    </row>
    <row r="530" s="13" customFormat="1">
      <c r="A530" s="13"/>
      <c r="B530" s="224"/>
      <c r="C530" s="225"/>
      <c r="D530" s="226" t="s">
        <v>145</v>
      </c>
      <c r="E530" s="227" t="s">
        <v>19</v>
      </c>
      <c r="F530" s="228" t="s">
        <v>1082</v>
      </c>
      <c r="G530" s="225"/>
      <c r="H530" s="227" t="s">
        <v>19</v>
      </c>
      <c r="I530" s="229"/>
      <c r="J530" s="225"/>
      <c r="K530" s="225"/>
      <c r="L530" s="230"/>
      <c r="M530" s="231"/>
      <c r="N530" s="232"/>
      <c r="O530" s="232"/>
      <c r="P530" s="232"/>
      <c r="Q530" s="232"/>
      <c r="R530" s="232"/>
      <c r="S530" s="232"/>
      <c r="T530" s="23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4" t="s">
        <v>145</v>
      </c>
      <c r="AU530" s="234" t="s">
        <v>84</v>
      </c>
      <c r="AV530" s="13" t="s">
        <v>81</v>
      </c>
      <c r="AW530" s="13" t="s">
        <v>34</v>
      </c>
      <c r="AX530" s="13" t="s">
        <v>73</v>
      </c>
      <c r="AY530" s="234" t="s">
        <v>134</v>
      </c>
    </row>
    <row r="531" s="14" customFormat="1">
      <c r="A531" s="14"/>
      <c r="B531" s="235"/>
      <c r="C531" s="236"/>
      <c r="D531" s="226" t="s">
        <v>145</v>
      </c>
      <c r="E531" s="237" t="s">
        <v>19</v>
      </c>
      <c r="F531" s="238" t="s">
        <v>973</v>
      </c>
      <c r="G531" s="236"/>
      <c r="H531" s="239">
        <v>21</v>
      </c>
      <c r="I531" s="240"/>
      <c r="J531" s="236"/>
      <c r="K531" s="236"/>
      <c r="L531" s="241"/>
      <c r="M531" s="242"/>
      <c r="N531" s="243"/>
      <c r="O531" s="243"/>
      <c r="P531" s="243"/>
      <c r="Q531" s="243"/>
      <c r="R531" s="243"/>
      <c r="S531" s="243"/>
      <c r="T531" s="24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5" t="s">
        <v>145</v>
      </c>
      <c r="AU531" s="245" t="s">
        <v>84</v>
      </c>
      <c r="AV531" s="14" t="s">
        <v>84</v>
      </c>
      <c r="AW531" s="14" t="s">
        <v>34</v>
      </c>
      <c r="AX531" s="14" t="s">
        <v>73</v>
      </c>
      <c r="AY531" s="245" t="s">
        <v>134</v>
      </c>
    </row>
    <row r="532" s="15" customFormat="1">
      <c r="A532" s="15"/>
      <c r="B532" s="246"/>
      <c r="C532" s="247"/>
      <c r="D532" s="226" t="s">
        <v>145</v>
      </c>
      <c r="E532" s="248" t="s">
        <v>19</v>
      </c>
      <c r="F532" s="249" t="s">
        <v>153</v>
      </c>
      <c r="G532" s="247"/>
      <c r="H532" s="250">
        <v>72</v>
      </c>
      <c r="I532" s="251"/>
      <c r="J532" s="247"/>
      <c r="K532" s="247"/>
      <c r="L532" s="252"/>
      <c r="M532" s="253"/>
      <c r="N532" s="254"/>
      <c r="O532" s="254"/>
      <c r="P532" s="254"/>
      <c r="Q532" s="254"/>
      <c r="R532" s="254"/>
      <c r="S532" s="254"/>
      <c r="T532" s="255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56" t="s">
        <v>145</v>
      </c>
      <c r="AU532" s="256" t="s">
        <v>84</v>
      </c>
      <c r="AV532" s="15" t="s">
        <v>141</v>
      </c>
      <c r="AW532" s="15" t="s">
        <v>34</v>
      </c>
      <c r="AX532" s="15" t="s">
        <v>81</v>
      </c>
      <c r="AY532" s="256" t="s">
        <v>134</v>
      </c>
    </row>
    <row r="533" s="2" customFormat="1" ht="16.5" customHeight="1">
      <c r="A533" s="40"/>
      <c r="B533" s="41"/>
      <c r="C533" s="257" t="s">
        <v>530</v>
      </c>
      <c r="D533" s="257" t="s">
        <v>263</v>
      </c>
      <c r="E533" s="258" t="s">
        <v>1083</v>
      </c>
      <c r="F533" s="259" t="s">
        <v>1084</v>
      </c>
      <c r="G533" s="260" t="s">
        <v>139</v>
      </c>
      <c r="H533" s="261">
        <v>52.530000000000001</v>
      </c>
      <c r="I533" s="262"/>
      <c r="J533" s="263">
        <f>ROUND(I533*H533,2)</f>
        <v>0</v>
      </c>
      <c r="K533" s="259" t="s">
        <v>140</v>
      </c>
      <c r="L533" s="264"/>
      <c r="M533" s="265" t="s">
        <v>19</v>
      </c>
      <c r="N533" s="266" t="s">
        <v>44</v>
      </c>
      <c r="O533" s="86"/>
      <c r="P533" s="215">
        <f>O533*H533</f>
        <v>0</v>
      </c>
      <c r="Q533" s="215">
        <v>0.13100000000000001</v>
      </c>
      <c r="R533" s="215">
        <f>Q533*H533</f>
        <v>6.8814300000000008</v>
      </c>
      <c r="S533" s="215">
        <v>0</v>
      </c>
      <c r="T533" s="216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17" t="s">
        <v>200</v>
      </c>
      <c r="AT533" s="217" t="s">
        <v>263</v>
      </c>
      <c r="AU533" s="217" t="s">
        <v>84</v>
      </c>
      <c r="AY533" s="19" t="s">
        <v>134</v>
      </c>
      <c r="BE533" s="218">
        <f>IF(N533="základní",J533,0)</f>
        <v>0</v>
      </c>
      <c r="BF533" s="218">
        <f>IF(N533="snížená",J533,0)</f>
        <v>0</v>
      </c>
      <c r="BG533" s="218">
        <f>IF(N533="zákl. přenesená",J533,0)</f>
        <v>0</v>
      </c>
      <c r="BH533" s="218">
        <f>IF(N533="sníž. přenesená",J533,0)</f>
        <v>0</v>
      </c>
      <c r="BI533" s="218">
        <f>IF(N533="nulová",J533,0)</f>
        <v>0</v>
      </c>
      <c r="BJ533" s="19" t="s">
        <v>81</v>
      </c>
      <c r="BK533" s="218">
        <f>ROUND(I533*H533,2)</f>
        <v>0</v>
      </c>
      <c r="BL533" s="19" t="s">
        <v>141</v>
      </c>
      <c r="BM533" s="217" t="s">
        <v>1085</v>
      </c>
    </row>
    <row r="534" s="13" customFormat="1">
      <c r="A534" s="13"/>
      <c r="B534" s="224"/>
      <c r="C534" s="225"/>
      <c r="D534" s="226" t="s">
        <v>145</v>
      </c>
      <c r="E534" s="227" t="s">
        <v>19</v>
      </c>
      <c r="F534" s="228" t="s">
        <v>1086</v>
      </c>
      <c r="G534" s="225"/>
      <c r="H534" s="227" t="s">
        <v>19</v>
      </c>
      <c r="I534" s="229"/>
      <c r="J534" s="225"/>
      <c r="K534" s="225"/>
      <c r="L534" s="230"/>
      <c r="M534" s="231"/>
      <c r="N534" s="232"/>
      <c r="O534" s="232"/>
      <c r="P534" s="232"/>
      <c r="Q534" s="232"/>
      <c r="R534" s="232"/>
      <c r="S534" s="232"/>
      <c r="T534" s="23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4" t="s">
        <v>145</v>
      </c>
      <c r="AU534" s="234" t="s">
        <v>84</v>
      </c>
      <c r="AV534" s="13" t="s">
        <v>81</v>
      </c>
      <c r="AW534" s="13" t="s">
        <v>34</v>
      </c>
      <c r="AX534" s="13" t="s">
        <v>73</v>
      </c>
      <c r="AY534" s="234" t="s">
        <v>134</v>
      </c>
    </row>
    <row r="535" s="13" customFormat="1">
      <c r="A535" s="13"/>
      <c r="B535" s="224"/>
      <c r="C535" s="225"/>
      <c r="D535" s="226" t="s">
        <v>145</v>
      </c>
      <c r="E535" s="227" t="s">
        <v>19</v>
      </c>
      <c r="F535" s="228" t="s">
        <v>1080</v>
      </c>
      <c r="G535" s="225"/>
      <c r="H535" s="227" t="s">
        <v>19</v>
      </c>
      <c r="I535" s="229"/>
      <c r="J535" s="225"/>
      <c r="K535" s="225"/>
      <c r="L535" s="230"/>
      <c r="M535" s="231"/>
      <c r="N535" s="232"/>
      <c r="O535" s="232"/>
      <c r="P535" s="232"/>
      <c r="Q535" s="232"/>
      <c r="R535" s="232"/>
      <c r="S535" s="232"/>
      <c r="T535" s="23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4" t="s">
        <v>145</v>
      </c>
      <c r="AU535" s="234" t="s">
        <v>84</v>
      </c>
      <c r="AV535" s="13" t="s">
        <v>81</v>
      </c>
      <c r="AW535" s="13" t="s">
        <v>34</v>
      </c>
      <c r="AX535" s="13" t="s">
        <v>73</v>
      </c>
      <c r="AY535" s="234" t="s">
        <v>134</v>
      </c>
    </row>
    <row r="536" s="14" customFormat="1">
      <c r="A536" s="14"/>
      <c r="B536" s="235"/>
      <c r="C536" s="236"/>
      <c r="D536" s="226" t="s">
        <v>145</v>
      </c>
      <c r="E536" s="237" t="s">
        <v>19</v>
      </c>
      <c r="F536" s="238" t="s">
        <v>968</v>
      </c>
      <c r="G536" s="236"/>
      <c r="H536" s="239">
        <v>32</v>
      </c>
      <c r="I536" s="240"/>
      <c r="J536" s="236"/>
      <c r="K536" s="236"/>
      <c r="L536" s="241"/>
      <c r="M536" s="242"/>
      <c r="N536" s="243"/>
      <c r="O536" s="243"/>
      <c r="P536" s="243"/>
      <c r="Q536" s="243"/>
      <c r="R536" s="243"/>
      <c r="S536" s="243"/>
      <c r="T536" s="24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5" t="s">
        <v>145</v>
      </c>
      <c r="AU536" s="245" t="s">
        <v>84</v>
      </c>
      <c r="AV536" s="14" t="s">
        <v>84</v>
      </c>
      <c r="AW536" s="14" t="s">
        <v>34</v>
      </c>
      <c r="AX536" s="14" t="s">
        <v>73</v>
      </c>
      <c r="AY536" s="245" t="s">
        <v>134</v>
      </c>
    </row>
    <row r="537" s="14" customFormat="1">
      <c r="A537" s="14"/>
      <c r="B537" s="235"/>
      <c r="C537" s="236"/>
      <c r="D537" s="226" t="s">
        <v>145</v>
      </c>
      <c r="E537" s="237" t="s">
        <v>19</v>
      </c>
      <c r="F537" s="238" t="s">
        <v>969</v>
      </c>
      <c r="G537" s="236"/>
      <c r="H537" s="239">
        <v>1</v>
      </c>
      <c r="I537" s="240"/>
      <c r="J537" s="236"/>
      <c r="K537" s="236"/>
      <c r="L537" s="241"/>
      <c r="M537" s="242"/>
      <c r="N537" s="243"/>
      <c r="O537" s="243"/>
      <c r="P537" s="243"/>
      <c r="Q537" s="243"/>
      <c r="R537" s="243"/>
      <c r="S537" s="243"/>
      <c r="T537" s="24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5" t="s">
        <v>145</v>
      </c>
      <c r="AU537" s="245" t="s">
        <v>84</v>
      </c>
      <c r="AV537" s="14" t="s">
        <v>84</v>
      </c>
      <c r="AW537" s="14" t="s">
        <v>34</v>
      </c>
      <c r="AX537" s="14" t="s">
        <v>73</v>
      </c>
      <c r="AY537" s="245" t="s">
        <v>134</v>
      </c>
    </row>
    <row r="538" s="13" customFormat="1">
      <c r="A538" s="13"/>
      <c r="B538" s="224"/>
      <c r="C538" s="225"/>
      <c r="D538" s="226" t="s">
        <v>145</v>
      </c>
      <c r="E538" s="227" t="s">
        <v>19</v>
      </c>
      <c r="F538" s="228" t="s">
        <v>1081</v>
      </c>
      <c r="G538" s="225"/>
      <c r="H538" s="227" t="s">
        <v>19</v>
      </c>
      <c r="I538" s="229"/>
      <c r="J538" s="225"/>
      <c r="K538" s="225"/>
      <c r="L538" s="230"/>
      <c r="M538" s="231"/>
      <c r="N538" s="232"/>
      <c r="O538" s="232"/>
      <c r="P538" s="232"/>
      <c r="Q538" s="232"/>
      <c r="R538" s="232"/>
      <c r="S538" s="232"/>
      <c r="T538" s="23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4" t="s">
        <v>145</v>
      </c>
      <c r="AU538" s="234" t="s">
        <v>84</v>
      </c>
      <c r="AV538" s="13" t="s">
        <v>81</v>
      </c>
      <c r="AW538" s="13" t="s">
        <v>34</v>
      </c>
      <c r="AX538" s="13" t="s">
        <v>73</v>
      </c>
      <c r="AY538" s="234" t="s">
        <v>134</v>
      </c>
    </row>
    <row r="539" s="14" customFormat="1">
      <c r="A539" s="14"/>
      <c r="B539" s="235"/>
      <c r="C539" s="236"/>
      <c r="D539" s="226" t="s">
        <v>145</v>
      </c>
      <c r="E539" s="237" t="s">
        <v>19</v>
      </c>
      <c r="F539" s="238" t="s">
        <v>971</v>
      </c>
      <c r="G539" s="236"/>
      <c r="H539" s="239">
        <v>18</v>
      </c>
      <c r="I539" s="240"/>
      <c r="J539" s="236"/>
      <c r="K539" s="236"/>
      <c r="L539" s="241"/>
      <c r="M539" s="242"/>
      <c r="N539" s="243"/>
      <c r="O539" s="243"/>
      <c r="P539" s="243"/>
      <c r="Q539" s="243"/>
      <c r="R539" s="243"/>
      <c r="S539" s="243"/>
      <c r="T539" s="24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5" t="s">
        <v>145</v>
      </c>
      <c r="AU539" s="245" t="s">
        <v>84</v>
      </c>
      <c r="AV539" s="14" t="s">
        <v>84</v>
      </c>
      <c r="AW539" s="14" t="s">
        <v>34</v>
      </c>
      <c r="AX539" s="14" t="s">
        <v>73</v>
      </c>
      <c r="AY539" s="245" t="s">
        <v>134</v>
      </c>
    </row>
    <row r="540" s="15" customFormat="1">
      <c r="A540" s="15"/>
      <c r="B540" s="246"/>
      <c r="C540" s="247"/>
      <c r="D540" s="226" t="s">
        <v>145</v>
      </c>
      <c r="E540" s="248" t="s">
        <v>19</v>
      </c>
      <c r="F540" s="249" t="s">
        <v>153</v>
      </c>
      <c r="G540" s="247"/>
      <c r="H540" s="250">
        <v>51</v>
      </c>
      <c r="I540" s="251"/>
      <c r="J540" s="247"/>
      <c r="K540" s="247"/>
      <c r="L540" s="252"/>
      <c r="M540" s="253"/>
      <c r="N540" s="254"/>
      <c r="O540" s="254"/>
      <c r="P540" s="254"/>
      <c r="Q540" s="254"/>
      <c r="R540" s="254"/>
      <c r="S540" s="254"/>
      <c r="T540" s="255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56" t="s">
        <v>145</v>
      </c>
      <c r="AU540" s="256" t="s">
        <v>84</v>
      </c>
      <c r="AV540" s="15" t="s">
        <v>141</v>
      </c>
      <c r="AW540" s="15" t="s">
        <v>34</v>
      </c>
      <c r="AX540" s="15" t="s">
        <v>81</v>
      </c>
      <c r="AY540" s="256" t="s">
        <v>134</v>
      </c>
    </row>
    <row r="541" s="14" customFormat="1">
      <c r="A541" s="14"/>
      <c r="B541" s="235"/>
      <c r="C541" s="236"/>
      <c r="D541" s="226" t="s">
        <v>145</v>
      </c>
      <c r="E541" s="236"/>
      <c r="F541" s="238" t="s">
        <v>1087</v>
      </c>
      <c r="G541" s="236"/>
      <c r="H541" s="239">
        <v>52.530000000000001</v>
      </c>
      <c r="I541" s="240"/>
      <c r="J541" s="236"/>
      <c r="K541" s="236"/>
      <c r="L541" s="241"/>
      <c r="M541" s="242"/>
      <c r="N541" s="243"/>
      <c r="O541" s="243"/>
      <c r="P541" s="243"/>
      <c r="Q541" s="243"/>
      <c r="R541" s="243"/>
      <c r="S541" s="243"/>
      <c r="T541" s="24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5" t="s">
        <v>145</v>
      </c>
      <c r="AU541" s="245" t="s">
        <v>84</v>
      </c>
      <c r="AV541" s="14" t="s">
        <v>84</v>
      </c>
      <c r="AW541" s="14" t="s">
        <v>4</v>
      </c>
      <c r="AX541" s="14" t="s">
        <v>81</v>
      </c>
      <c r="AY541" s="245" t="s">
        <v>134</v>
      </c>
    </row>
    <row r="542" s="2" customFormat="1" ht="16.5" customHeight="1">
      <c r="A542" s="40"/>
      <c r="B542" s="41"/>
      <c r="C542" s="257" t="s">
        <v>542</v>
      </c>
      <c r="D542" s="257" t="s">
        <v>263</v>
      </c>
      <c r="E542" s="258" t="s">
        <v>1088</v>
      </c>
      <c r="F542" s="259" t="s">
        <v>1089</v>
      </c>
      <c r="G542" s="260" t="s">
        <v>139</v>
      </c>
      <c r="H542" s="261">
        <v>21.629999999999999</v>
      </c>
      <c r="I542" s="262"/>
      <c r="J542" s="263">
        <f>ROUND(I542*H542,2)</f>
        <v>0</v>
      </c>
      <c r="K542" s="259" t="s">
        <v>140</v>
      </c>
      <c r="L542" s="264"/>
      <c r="M542" s="265" t="s">
        <v>19</v>
      </c>
      <c r="N542" s="266" t="s">
        <v>44</v>
      </c>
      <c r="O542" s="86"/>
      <c r="P542" s="215">
        <f>O542*H542</f>
        <v>0</v>
      </c>
      <c r="Q542" s="215">
        <v>0.13200000000000001</v>
      </c>
      <c r="R542" s="215">
        <f>Q542*H542</f>
        <v>2.8551600000000001</v>
      </c>
      <c r="S542" s="215">
        <v>0</v>
      </c>
      <c r="T542" s="216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17" t="s">
        <v>200</v>
      </c>
      <c r="AT542" s="217" t="s">
        <v>263</v>
      </c>
      <c r="AU542" s="217" t="s">
        <v>84</v>
      </c>
      <c r="AY542" s="19" t="s">
        <v>134</v>
      </c>
      <c r="BE542" s="218">
        <f>IF(N542="základní",J542,0)</f>
        <v>0</v>
      </c>
      <c r="BF542" s="218">
        <f>IF(N542="snížená",J542,0)</f>
        <v>0</v>
      </c>
      <c r="BG542" s="218">
        <f>IF(N542="zákl. přenesená",J542,0)</f>
        <v>0</v>
      </c>
      <c r="BH542" s="218">
        <f>IF(N542="sníž. přenesená",J542,0)</f>
        <v>0</v>
      </c>
      <c r="BI542" s="218">
        <f>IF(N542="nulová",J542,0)</f>
        <v>0</v>
      </c>
      <c r="BJ542" s="19" t="s">
        <v>81</v>
      </c>
      <c r="BK542" s="218">
        <f>ROUND(I542*H542,2)</f>
        <v>0</v>
      </c>
      <c r="BL542" s="19" t="s">
        <v>141</v>
      </c>
      <c r="BM542" s="217" t="s">
        <v>1090</v>
      </c>
    </row>
    <row r="543" s="13" customFormat="1">
      <c r="A543" s="13"/>
      <c r="B543" s="224"/>
      <c r="C543" s="225"/>
      <c r="D543" s="226" t="s">
        <v>145</v>
      </c>
      <c r="E543" s="227" t="s">
        <v>19</v>
      </c>
      <c r="F543" s="228" t="s">
        <v>1086</v>
      </c>
      <c r="G543" s="225"/>
      <c r="H543" s="227" t="s">
        <v>19</v>
      </c>
      <c r="I543" s="229"/>
      <c r="J543" s="225"/>
      <c r="K543" s="225"/>
      <c r="L543" s="230"/>
      <c r="M543" s="231"/>
      <c r="N543" s="232"/>
      <c r="O543" s="232"/>
      <c r="P543" s="232"/>
      <c r="Q543" s="232"/>
      <c r="R543" s="232"/>
      <c r="S543" s="232"/>
      <c r="T543" s="23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4" t="s">
        <v>145</v>
      </c>
      <c r="AU543" s="234" t="s">
        <v>84</v>
      </c>
      <c r="AV543" s="13" t="s">
        <v>81</v>
      </c>
      <c r="AW543" s="13" t="s">
        <v>34</v>
      </c>
      <c r="AX543" s="13" t="s">
        <v>73</v>
      </c>
      <c r="AY543" s="234" t="s">
        <v>134</v>
      </c>
    </row>
    <row r="544" s="13" customFormat="1">
      <c r="A544" s="13"/>
      <c r="B544" s="224"/>
      <c r="C544" s="225"/>
      <c r="D544" s="226" t="s">
        <v>145</v>
      </c>
      <c r="E544" s="227" t="s">
        <v>19</v>
      </c>
      <c r="F544" s="228" t="s">
        <v>1082</v>
      </c>
      <c r="G544" s="225"/>
      <c r="H544" s="227" t="s">
        <v>19</v>
      </c>
      <c r="I544" s="229"/>
      <c r="J544" s="225"/>
      <c r="K544" s="225"/>
      <c r="L544" s="230"/>
      <c r="M544" s="231"/>
      <c r="N544" s="232"/>
      <c r="O544" s="232"/>
      <c r="P544" s="232"/>
      <c r="Q544" s="232"/>
      <c r="R544" s="232"/>
      <c r="S544" s="232"/>
      <c r="T544" s="23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4" t="s">
        <v>145</v>
      </c>
      <c r="AU544" s="234" t="s">
        <v>84</v>
      </c>
      <c r="AV544" s="13" t="s">
        <v>81</v>
      </c>
      <c r="AW544" s="13" t="s">
        <v>34</v>
      </c>
      <c r="AX544" s="13" t="s">
        <v>73</v>
      </c>
      <c r="AY544" s="234" t="s">
        <v>134</v>
      </c>
    </row>
    <row r="545" s="14" customFormat="1">
      <c r="A545" s="14"/>
      <c r="B545" s="235"/>
      <c r="C545" s="236"/>
      <c r="D545" s="226" t="s">
        <v>145</v>
      </c>
      <c r="E545" s="237" t="s">
        <v>19</v>
      </c>
      <c r="F545" s="238" t="s">
        <v>973</v>
      </c>
      <c r="G545" s="236"/>
      <c r="H545" s="239">
        <v>21</v>
      </c>
      <c r="I545" s="240"/>
      <c r="J545" s="236"/>
      <c r="K545" s="236"/>
      <c r="L545" s="241"/>
      <c r="M545" s="242"/>
      <c r="N545" s="243"/>
      <c r="O545" s="243"/>
      <c r="P545" s="243"/>
      <c r="Q545" s="243"/>
      <c r="R545" s="243"/>
      <c r="S545" s="243"/>
      <c r="T545" s="24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5" t="s">
        <v>145</v>
      </c>
      <c r="AU545" s="245" t="s">
        <v>84</v>
      </c>
      <c r="AV545" s="14" t="s">
        <v>84</v>
      </c>
      <c r="AW545" s="14" t="s">
        <v>34</v>
      </c>
      <c r="AX545" s="14" t="s">
        <v>81</v>
      </c>
      <c r="AY545" s="245" t="s">
        <v>134</v>
      </c>
    </row>
    <row r="546" s="14" customFormat="1">
      <c r="A546" s="14"/>
      <c r="B546" s="235"/>
      <c r="C546" s="236"/>
      <c r="D546" s="226" t="s">
        <v>145</v>
      </c>
      <c r="E546" s="236"/>
      <c r="F546" s="238" t="s">
        <v>1091</v>
      </c>
      <c r="G546" s="236"/>
      <c r="H546" s="239">
        <v>21.629999999999999</v>
      </c>
      <c r="I546" s="240"/>
      <c r="J546" s="236"/>
      <c r="K546" s="236"/>
      <c r="L546" s="241"/>
      <c r="M546" s="242"/>
      <c r="N546" s="243"/>
      <c r="O546" s="243"/>
      <c r="P546" s="243"/>
      <c r="Q546" s="243"/>
      <c r="R546" s="243"/>
      <c r="S546" s="243"/>
      <c r="T546" s="24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5" t="s">
        <v>145</v>
      </c>
      <c r="AU546" s="245" t="s">
        <v>84</v>
      </c>
      <c r="AV546" s="14" t="s">
        <v>84</v>
      </c>
      <c r="AW546" s="14" t="s">
        <v>4</v>
      </c>
      <c r="AX546" s="14" t="s">
        <v>81</v>
      </c>
      <c r="AY546" s="245" t="s">
        <v>134</v>
      </c>
    </row>
    <row r="547" s="2" customFormat="1" ht="37.8" customHeight="1">
      <c r="A547" s="40"/>
      <c r="B547" s="41"/>
      <c r="C547" s="206" t="s">
        <v>557</v>
      </c>
      <c r="D547" s="206" t="s">
        <v>136</v>
      </c>
      <c r="E547" s="207" t="s">
        <v>1092</v>
      </c>
      <c r="F547" s="208" t="s">
        <v>1093</v>
      </c>
      <c r="G547" s="209" t="s">
        <v>139</v>
      </c>
      <c r="H547" s="210">
        <v>113</v>
      </c>
      <c r="I547" s="211"/>
      <c r="J547" s="212">
        <f>ROUND(I547*H547,2)</f>
        <v>0</v>
      </c>
      <c r="K547" s="208" t="s">
        <v>140</v>
      </c>
      <c r="L547" s="46"/>
      <c r="M547" s="213" t="s">
        <v>19</v>
      </c>
      <c r="N547" s="214" t="s">
        <v>44</v>
      </c>
      <c r="O547" s="86"/>
      <c r="P547" s="215">
        <f>O547*H547</f>
        <v>0</v>
      </c>
      <c r="Q547" s="215">
        <v>0.090620000000000006</v>
      </c>
      <c r="R547" s="215">
        <f>Q547*H547</f>
        <v>10.240060000000002</v>
      </c>
      <c r="S547" s="215">
        <v>0</v>
      </c>
      <c r="T547" s="216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17" t="s">
        <v>141</v>
      </c>
      <c r="AT547" s="217" t="s">
        <v>136</v>
      </c>
      <c r="AU547" s="217" t="s">
        <v>84</v>
      </c>
      <c r="AY547" s="19" t="s">
        <v>134</v>
      </c>
      <c r="BE547" s="218">
        <f>IF(N547="základní",J547,0)</f>
        <v>0</v>
      </c>
      <c r="BF547" s="218">
        <f>IF(N547="snížená",J547,0)</f>
        <v>0</v>
      </c>
      <c r="BG547" s="218">
        <f>IF(N547="zákl. přenesená",J547,0)</f>
        <v>0</v>
      </c>
      <c r="BH547" s="218">
        <f>IF(N547="sníž. přenesená",J547,0)</f>
        <v>0</v>
      </c>
      <c r="BI547" s="218">
        <f>IF(N547="nulová",J547,0)</f>
        <v>0</v>
      </c>
      <c r="BJ547" s="19" t="s">
        <v>81</v>
      </c>
      <c r="BK547" s="218">
        <f>ROUND(I547*H547,2)</f>
        <v>0</v>
      </c>
      <c r="BL547" s="19" t="s">
        <v>141</v>
      </c>
      <c r="BM547" s="217" t="s">
        <v>1094</v>
      </c>
    </row>
    <row r="548" s="2" customFormat="1">
      <c r="A548" s="40"/>
      <c r="B548" s="41"/>
      <c r="C548" s="42"/>
      <c r="D548" s="219" t="s">
        <v>143</v>
      </c>
      <c r="E548" s="42"/>
      <c r="F548" s="220" t="s">
        <v>1095</v>
      </c>
      <c r="G548" s="42"/>
      <c r="H548" s="42"/>
      <c r="I548" s="221"/>
      <c r="J548" s="42"/>
      <c r="K548" s="42"/>
      <c r="L548" s="46"/>
      <c r="M548" s="222"/>
      <c r="N548" s="223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143</v>
      </c>
      <c r="AU548" s="19" t="s">
        <v>84</v>
      </c>
    </row>
    <row r="549" s="13" customFormat="1">
      <c r="A549" s="13"/>
      <c r="B549" s="224"/>
      <c r="C549" s="225"/>
      <c r="D549" s="226" t="s">
        <v>145</v>
      </c>
      <c r="E549" s="227" t="s">
        <v>19</v>
      </c>
      <c r="F549" s="228" t="s">
        <v>1080</v>
      </c>
      <c r="G549" s="225"/>
      <c r="H549" s="227" t="s">
        <v>19</v>
      </c>
      <c r="I549" s="229"/>
      <c r="J549" s="225"/>
      <c r="K549" s="225"/>
      <c r="L549" s="230"/>
      <c r="M549" s="231"/>
      <c r="N549" s="232"/>
      <c r="O549" s="232"/>
      <c r="P549" s="232"/>
      <c r="Q549" s="232"/>
      <c r="R549" s="232"/>
      <c r="S549" s="232"/>
      <c r="T549" s="23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4" t="s">
        <v>145</v>
      </c>
      <c r="AU549" s="234" t="s">
        <v>84</v>
      </c>
      <c r="AV549" s="13" t="s">
        <v>81</v>
      </c>
      <c r="AW549" s="13" t="s">
        <v>34</v>
      </c>
      <c r="AX549" s="13" t="s">
        <v>73</v>
      </c>
      <c r="AY549" s="234" t="s">
        <v>134</v>
      </c>
    </row>
    <row r="550" s="14" customFormat="1">
      <c r="A550" s="14"/>
      <c r="B550" s="235"/>
      <c r="C550" s="236"/>
      <c r="D550" s="226" t="s">
        <v>145</v>
      </c>
      <c r="E550" s="237" t="s">
        <v>19</v>
      </c>
      <c r="F550" s="238" t="s">
        <v>975</v>
      </c>
      <c r="G550" s="236"/>
      <c r="H550" s="239">
        <v>101</v>
      </c>
      <c r="I550" s="240"/>
      <c r="J550" s="236"/>
      <c r="K550" s="236"/>
      <c r="L550" s="241"/>
      <c r="M550" s="242"/>
      <c r="N550" s="243"/>
      <c r="O550" s="243"/>
      <c r="P550" s="243"/>
      <c r="Q550" s="243"/>
      <c r="R550" s="243"/>
      <c r="S550" s="243"/>
      <c r="T550" s="24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5" t="s">
        <v>145</v>
      </c>
      <c r="AU550" s="245" t="s">
        <v>84</v>
      </c>
      <c r="AV550" s="14" t="s">
        <v>84</v>
      </c>
      <c r="AW550" s="14" t="s">
        <v>34</v>
      </c>
      <c r="AX550" s="14" t="s">
        <v>73</v>
      </c>
      <c r="AY550" s="245" t="s">
        <v>134</v>
      </c>
    </row>
    <row r="551" s="14" customFormat="1">
      <c r="A551" s="14"/>
      <c r="B551" s="235"/>
      <c r="C551" s="236"/>
      <c r="D551" s="226" t="s">
        <v>145</v>
      </c>
      <c r="E551" s="237" t="s">
        <v>19</v>
      </c>
      <c r="F551" s="238" t="s">
        <v>976</v>
      </c>
      <c r="G551" s="236"/>
      <c r="H551" s="239">
        <v>7</v>
      </c>
      <c r="I551" s="240"/>
      <c r="J551" s="236"/>
      <c r="K551" s="236"/>
      <c r="L551" s="241"/>
      <c r="M551" s="242"/>
      <c r="N551" s="243"/>
      <c r="O551" s="243"/>
      <c r="P551" s="243"/>
      <c r="Q551" s="243"/>
      <c r="R551" s="243"/>
      <c r="S551" s="243"/>
      <c r="T551" s="24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5" t="s">
        <v>145</v>
      </c>
      <c r="AU551" s="245" t="s">
        <v>84</v>
      </c>
      <c r="AV551" s="14" t="s">
        <v>84</v>
      </c>
      <c r="AW551" s="14" t="s">
        <v>34</v>
      </c>
      <c r="AX551" s="14" t="s">
        <v>73</v>
      </c>
      <c r="AY551" s="245" t="s">
        <v>134</v>
      </c>
    </row>
    <row r="552" s="13" customFormat="1">
      <c r="A552" s="13"/>
      <c r="B552" s="224"/>
      <c r="C552" s="225"/>
      <c r="D552" s="226" t="s">
        <v>145</v>
      </c>
      <c r="E552" s="227" t="s">
        <v>19</v>
      </c>
      <c r="F552" s="228" t="s">
        <v>1081</v>
      </c>
      <c r="G552" s="225"/>
      <c r="H552" s="227" t="s">
        <v>19</v>
      </c>
      <c r="I552" s="229"/>
      <c r="J552" s="225"/>
      <c r="K552" s="225"/>
      <c r="L552" s="230"/>
      <c r="M552" s="231"/>
      <c r="N552" s="232"/>
      <c r="O552" s="232"/>
      <c r="P552" s="232"/>
      <c r="Q552" s="232"/>
      <c r="R552" s="232"/>
      <c r="S552" s="232"/>
      <c r="T552" s="23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4" t="s">
        <v>145</v>
      </c>
      <c r="AU552" s="234" t="s">
        <v>84</v>
      </c>
      <c r="AV552" s="13" t="s">
        <v>81</v>
      </c>
      <c r="AW552" s="13" t="s">
        <v>34</v>
      </c>
      <c r="AX552" s="13" t="s">
        <v>73</v>
      </c>
      <c r="AY552" s="234" t="s">
        <v>134</v>
      </c>
    </row>
    <row r="553" s="14" customFormat="1">
      <c r="A553" s="14"/>
      <c r="B553" s="235"/>
      <c r="C553" s="236"/>
      <c r="D553" s="226" t="s">
        <v>145</v>
      </c>
      <c r="E553" s="237" t="s">
        <v>19</v>
      </c>
      <c r="F553" s="238" t="s">
        <v>450</v>
      </c>
      <c r="G553" s="236"/>
      <c r="H553" s="239">
        <v>5</v>
      </c>
      <c r="I553" s="240"/>
      <c r="J553" s="236"/>
      <c r="K553" s="236"/>
      <c r="L553" s="241"/>
      <c r="M553" s="242"/>
      <c r="N553" s="243"/>
      <c r="O553" s="243"/>
      <c r="P553" s="243"/>
      <c r="Q553" s="243"/>
      <c r="R553" s="243"/>
      <c r="S553" s="243"/>
      <c r="T553" s="24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5" t="s">
        <v>145</v>
      </c>
      <c r="AU553" s="245" t="s">
        <v>84</v>
      </c>
      <c r="AV553" s="14" t="s">
        <v>84</v>
      </c>
      <c r="AW553" s="14" t="s">
        <v>34</v>
      </c>
      <c r="AX553" s="14" t="s">
        <v>73</v>
      </c>
      <c r="AY553" s="245" t="s">
        <v>134</v>
      </c>
    </row>
    <row r="554" s="15" customFormat="1">
      <c r="A554" s="15"/>
      <c r="B554" s="246"/>
      <c r="C554" s="247"/>
      <c r="D554" s="226" t="s">
        <v>145</v>
      </c>
      <c r="E554" s="248" t="s">
        <v>19</v>
      </c>
      <c r="F554" s="249" t="s">
        <v>153</v>
      </c>
      <c r="G554" s="247"/>
      <c r="H554" s="250">
        <v>113</v>
      </c>
      <c r="I554" s="251"/>
      <c r="J554" s="247"/>
      <c r="K554" s="247"/>
      <c r="L554" s="252"/>
      <c r="M554" s="253"/>
      <c r="N554" s="254"/>
      <c r="O554" s="254"/>
      <c r="P554" s="254"/>
      <c r="Q554" s="254"/>
      <c r="R554" s="254"/>
      <c r="S554" s="254"/>
      <c r="T554" s="255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56" t="s">
        <v>145</v>
      </c>
      <c r="AU554" s="256" t="s">
        <v>84</v>
      </c>
      <c r="AV554" s="15" t="s">
        <v>141</v>
      </c>
      <c r="AW554" s="15" t="s">
        <v>34</v>
      </c>
      <c r="AX554" s="15" t="s">
        <v>81</v>
      </c>
      <c r="AY554" s="256" t="s">
        <v>134</v>
      </c>
    </row>
    <row r="555" s="2" customFormat="1" ht="16.5" customHeight="1">
      <c r="A555" s="40"/>
      <c r="B555" s="41"/>
      <c r="C555" s="257" t="s">
        <v>562</v>
      </c>
      <c r="D555" s="257" t="s">
        <v>263</v>
      </c>
      <c r="E555" s="258" t="s">
        <v>1096</v>
      </c>
      <c r="F555" s="259" t="s">
        <v>1097</v>
      </c>
      <c r="G555" s="260" t="s">
        <v>139</v>
      </c>
      <c r="H555" s="261">
        <v>116.39</v>
      </c>
      <c r="I555" s="262"/>
      <c r="J555" s="263">
        <f>ROUND(I555*H555,2)</f>
        <v>0</v>
      </c>
      <c r="K555" s="259" t="s">
        <v>140</v>
      </c>
      <c r="L555" s="264"/>
      <c r="M555" s="265" t="s">
        <v>19</v>
      </c>
      <c r="N555" s="266" t="s">
        <v>44</v>
      </c>
      <c r="O555" s="86"/>
      <c r="P555" s="215">
        <f>O555*H555</f>
        <v>0</v>
      </c>
      <c r="Q555" s="215">
        <v>0.17499999999999999</v>
      </c>
      <c r="R555" s="215">
        <f>Q555*H555</f>
        <v>20.36825</v>
      </c>
      <c r="S555" s="215">
        <v>0</v>
      </c>
      <c r="T555" s="216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17" t="s">
        <v>200</v>
      </c>
      <c r="AT555" s="217" t="s">
        <v>263</v>
      </c>
      <c r="AU555" s="217" t="s">
        <v>84</v>
      </c>
      <c r="AY555" s="19" t="s">
        <v>134</v>
      </c>
      <c r="BE555" s="218">
        <f>IF(N555="základní",J555,0)</f>
        <v>0</v>
      </c>
      <c r="BF555" s="218">
        <f>IF(N555="snížená",J555,0)</f>
        <v>0</v>
      </c>
      <c r="BG555" s="218">
        <f>IF(N555="zákl. přenesená",J555,0)</f>
        <v>0</v>
      </c>
      <c r="BH555" s="218">
        <f>IF(N555="sníž. přenesená",J555,0)</f>
        <v>0</v>
      </c>
      <c r="BI555" s="218">
        <f>IF(N555="nulová",J555,0)</f>
        <v>0</v>
      </c>
      <c r="BJ555" s="19" t="s">
        <v>81</v>
      </c>
      <c r="BK555" s="218">
        <f>ROUND(I555*H555,2)</f>
        <v>0</v>
      </c>
      <c r="BL555" s="19" t="s">
        <v>141</v>
      </c>
      <c r="BM555" s="217" t="s">
        <v>1098</v>
      </c>
    </row>
    <row r="556" s="14" customFormat="1">
      <c r="A556" s="14"/>
      <c r="B556" s="235"/>
      <c r="C556" s="236"/>
      <c r="D556" s="226" t="s">
        <v>145</v>
      </c>
      <c r="E556" s="236"/>
      <c r="F556" s="238" t="s">
        <v>1099</v>
      </c>
      <c r="G556" s="236"/>
      <c r="H556" s="239">
        <v>116.39</v>
      </c>
      <c r="I556" s="240"/>
      <c r="J556" s="236"/>
      <c r="K556" s="236"/>
      <c r="L556" s="241"/>
      <c r="M556" s="242"/>
      <c r="N556" s="243"/>
      <c r="O556" s="243"/>
      <c r="P556" s="243"/>
      <c r="Q556" s="243"/>
      <c r="R556" s="243"/>
      <c r="S556" s="243"/>
      <c r="T556" s="24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5" t="s">
        <v>145</v>
      </c>
      <c r="AU556" s="245" t="s">
        <v>84</v>
      </c>
      <c r="AV556" s="14" t="s">
        <v>84</v>
      </c>
      <c r="AW556" s="14" t="s">
        <v>4</v>
      </c>
      <c r="AX556" s="14" t="s">
        <v>81</v>
      </c>
      <c r="AY556" s="245" t="s">
        <v>134</v>
      </c>
    </row>
    <row r="557" s="12" customFormat="1" ht="22.8" customHeight="1">
      <c r="A557" s="12"/>
      <c r="B557" s="190"/>
      <c r="C557" s="191"/>
      <c r="D557" s="192" t="s">
        <v>72</v>
      </c>
      <c r="E557" s="204" t="s">
        <v>200</v>
      </c>
      <c r="F557" s="204" t="s">
        <v>409</v>
      </c>
      <c r="G557" s="191"/>
      <c r="H557" s="191"/>
      <c r="I557" s="194"/>
      <c r="J557" s="205">
        <f>BK557</f>
        <v>0</v>
      </c>
      <c r="K557" s="191"/>
      <c r="L557" s="196"/>
      <c r="M557" s="197"/>
      <c r="N557" s="198"/>
      <c r="O557" s="198"/>
      <c r="P557" s="199">
        <f>SUM(P558:P599)</f>
        <v>0</v>
      </c>
      <c r="Q557" s="198"/>
      <c r="R557" s="199">
        <f>SUM(R558:R599)</f>
        <v>8.9700524999999995</v>
      </c>
      <c r="S557" s="198"/>
      <c r="T557" s="200">
        <f>SUM(T558:T599)</f>
        <v>5.54</v>
      </c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R557" s="201" t="s">
        <v>81</v>
      </c>
      <c r="AT557" s="202" t="s">
        <v>72</v>
      </c>
      <c r="AU557" s="202" t="s">
        <v>81</v>
      </c>
      <c r="AY557" s="201" t="s">
        <v>134</v>
      </c>
      <c r="BK557" s="203">
        <f>SUM(BK558:BK599)</f>
        <v>0</v>
      </c>
    </row>
    <row r="558" s="2" customFormat="1" ht="16.5" customHeight="1">
      <c r="A558" s="40"/>
      <c r="B558" s="41"/>
      <c r="C558" s="206" t="s">
        <v>566</v>
      </c>
      <c r="D558" s="206" t="s">
        <v>136</v>
      </c>
      <c r="E558" s="207" t="s">
        <v>423</v>
      </c>
      <c r="F558" s="208" t="s">
        <v>424</v>
      </c>
      <c r="G558" s="209" t="s">
        <v>168</v>
      </c>
      <c r="H558" s="210">
        <v>25</v>
      </c>
      <c r="I558" s="211"/>
      <c r="J558" s="212">
        <f>ROUND(I558*H558,2)</f>
        <v>0</v>
      </c>
      <c r="K558" s="208" t="s">
        <v>140</v>
      </c>
      <c r="L558" s="46"/>
      <c r="M558" s="213" t="s">
        <v>19</v>
      </c>
      <c r="N558" s="214" t="s">
        <v>44</v>
      </c>
      <c r="O558" s="86"/>
      <c r="P558" s="215">
        <f>O558*H558</f>
        <v>0</v>
      </c>
      <c r="Q558" s="215">
        <v>1.0000000000000001E-05</v>
      </c>
      <c r="R558" s="215">
        <f>Q558*H558</f>
        <v>0.00025000000000000001</v>
      </c>
      <c r="S558" s="215">
        <v>0</v>
      </c>
      <c r="T558" s="216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7" t="s">
        <v>141</v>
      </c>
      <c r="AT558" s="217" t="s">
        <v>136</v>
      </c>
      <c r="AU558" s="217" t="s">
        <v>84</v>
      </c>
      <c r="AY558" s="19" t="s">
        <v>134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19" t="s">
        <v>81</v>
      </c>
      <c r="BK558" s="218">
        <f>ROUND(I558*H558,2)</f>
        <v>0</v>
      </c>
      <c r="BL558" s="19" t="s">
        <v>141</v>
      </c>
      <c r="BM558" s="217" t="s">
        <v>425</v>
      </c>
    </row>
    <row r="559" s="2" customFormat="1">
      <c r="A559" s="40"/>
      <c r="B559" s="41"/>
      <c r="C559" s="42"/>
      <c r="D559" s="219" t="s">
        <v>143</v>
      </c>
      <c r="E559" s="42"/>
      <c r="F559" s="220" t="s">
        <v>426</v>
      </c>
      <c r="G559" s="42"/>
      <c r="H559" s="42"/>
      <c r="I559" s="221"/>
      <c r="J559" s="42"/>
      <c r="K559" s="42"/>
      <c r="L559" s="46"/>
      <c r="M559" s="222"/>
      <c r="N559" s="223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143</v>
      </c>
      <c r="AU559" s="19" t="s">
        <v>84</v>
      </c>
    </row>
    <row r="560" s="13" customFormat="1">
      <c r="A560" s="13"/>
      <c r="B560" s="224"/>
      <c r="C560" s="225"/>
      <c r="D560" s="226" t="s">
        <v>145</v>
      </c>
      <c r="E560" s="227" t="s">
        <v>19</v>
      </c>
      <c r="F560" s="228" t="s">
        <v>427</v>
      </c>
      <c r="G560" s="225"/>
      <c r="H560" s="227" t="s">
        <v>19</v>
      </c>
      <c r="I560" s="229"/>
      <c r="J560" s="225"/>
      <c r="K560" s="225"/>
      <c r="L560" s="230"/>
      <c r="M560" s="231"/>
      <c r="N560" s="232"/>
      <c r="O560" s="232"/>
      <c r="P560" s="232"/>
      <c r="Q560" s="232"/>
      <c r="R560" s="232"/>
      <c r="S560" s="232"/>
      <c r="T560" s="23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4" t="s">
        <v>145</v>
      </c>
      <c r="AU560" s="234" t="s">
        <v>84</v>
      </c>
      <c r="AV560" s="13" t="s">
        <v>81</v>
      </c>
      <c r="AW560" s="13" t="s">
        <v>34</v>
      </c>
      <c r="AX560" s="13" t="s">
        <v>73</v>
      </c>
      <c r="AY560" s="234" t="s">
        <v>134</v>
      </c>
    </row>
    <row r="561" s="14" customFormat="1">
      <c r="A561" s="14"/>
      <c r="B561" s="235"/>
      <c r="C561" s="236"/>
      <c r="D561" s="226" t="s">
        <v>145</v>
      </c>
      <c r="E561" s="237" t="s">
        <v>19</v>
      </c>
      <c r="F561" s="238" t="s">
        <v>1100</v>
      </c>
      <c r="G561" s="236"/>
      <c r="H561" s="239">
        <v>25</v>
      </c>
      <c r="I561" s="240"/>
      <c r="J561" s="236"/>
      <c r="K561" s="236"/>
      <c r="L561" s="241"/>
      <c r="M561" s="242"/>
      <c r="N561" s="243"/>
      <c r="O561" s="243"/>
      <c r="P561" s="243"/>
      <c r="Q561" s="243"/>
      <c r="R561" s="243"/>
      <c r="S561" s="243"/>
      <c r="T561" s="24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5" t="s">
        <v>145</v>
      </c>
      <c r="AU561" s="245" t="s">
        <v>84</v>
      </c>
      <c r="AV561" s="14" t="s">
        <v>84</v>
      </c>
      <c r="AW561" s="14" t="s">
        <v>34</v>
      </c>
      <c r="AX561" s="14" t="s">
        <v>81</v>
      </c>
      <c r="AY561" s="245" t="s">
        <v>134</v>
      </c>
    </row>
    <row r="562" s="2" customFormat="1" ht="16.5" customHeight="1">
      <c r="A562" s="40"/>
      <c r="B562" s="41"/>
      <c r="C562" s="257" t="s">
        <v>570</v>
      </c>
      <c r="D562" s="257" t="s">
        <v>263</v>
      </c>
      <c r="E562" s="258" t="s">
        <v>431</v>
      </c>
      <c r="F562" s="259" t="s">
        <v>432</v>
      </c>
      <c r="G562" s="260" t="s">
        <v>168</v>
      </c>
      <c r="H562" s="261">
        <v>25.75</v>
      </c>
      <c r="I562" s="262"/>
      <c r="J562" s="263">
        <f>ROUND(I562*H562,2)</f>
        <v>0</v>
      </c>
      <c r="K562" s="259" t="s">
        <v>140</v>
      </c>
      <c r="L562" s="264"/>
      <c r="M562" s="265" t="s">
        <v>19</v>
      </c>
      <c r="N562" s="266" t="s">
        <v>44</v>
      </c>
      <c r="O562" s="86"/>
      <c r="P562" s="215">
        <f>O562*H562</f>
        <v>0</v>
      </c>
      <c r="Q562" s="215">
        <v>0.0026700000000000001</v>
      </c>
      <c r="R562" s="215">
        <f>Q562*H562</f>
        <v>0.068752500000000008</v>
      </c>
      <c r="S562" s="215">
        <v>0</v>
      </c>
      <c r="T562" s="216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17" t="s">
        <v>200</v>
      </c>
      <c r="AT562" s="217" t="s">
        <v>263</v>
      </c>
      <c r="AU562" s="217" t="s">
        <v>84</v>
      </c>
      <c r="AY562" s="19" t="s">
        <v>134</v>
      </c>
      <c r="BE562" s="218">
        <f>IF(N562="základní",J562,0)</f>
        <v>0</v>
      </c>
      <c r="BF562" s="218">
        <f>IF(N562="snížená",J562,0)</f>
        <v>0</v>
      </c>
      <c r="BG562" s="218">
        <f>IF(N562="zákl. přenesená",J562,0)</f>
        <v>0</v>
      </c>
      <c r="BH562" s="218">
        <f>IF(N562="sníž. přenesená",J562,0)</f>
        <v>0</v>
      </c>
      <c r="BI562" s="218">
        <f>IF(N562="nulová",J562,0)</f>
        <v>0</v>
      </c>
      <c r="BJ562" s="19" t="s">
        <v>81</v>
      </c>
      <c r="BK562" s="218">
        <f>ROUND(I562*H562,2)</f>
        <v>0</v>
      </c>
      <c r="BL562" s="19" t="s">
        <v>141</v>
      </c>
      <c r="BM562" s="217" t="s">
        <v>433</v>
      </c>
    </row>
    <row r="563" s="14" customFormat="1">
      <c r="A563" s="14"/>
      <c r="B563" s="235"/>
      <c r="C563" s="236"/>
      <c r="D563" s="226" t="s">
        <v>145</v>
      </c>
      <c r="E563" s="236"/>
      <c r="F563" s="238" t="s">
        <v>1101</v>
      </c>
      <c r="G563" s="236"/>
      <c r="H563" s="239">
        <v>25.75</v>
      </c>
      <c r="I563" s="240"/>
      <c r="J563" s="236"/>
      <c r="K563" s="236"/>
      <c r="L563" s="241"/>
      <c r="M563" s="242"/>
      <c r="N563" s="243"/>
      <c r="O563" s="243"/>
      <c r="P563" s="243"/>
      <c r="Q563" s="243"/>
      <c r="R563" s="243"/>
      <c r="S563" s="243"/>
      <c r="T563" s="24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5" t="s">
        <v>145</v>
      </c>
      <c r="AU563" s="245" t="s">
        <v>84</v>
      </c>
      <c r="AV563" s="14" t="s">
        <v>84</v>
      </c>
      <c r="AW563" s="14" t="s">
        <v>4</v>
      </c>
      <c r="AX563" s="14" t="s">
        <v>81</v>
      </c>
      <c r="AY563" s="245" t="s">
        <v>134</v>
      </c>
    </row>
    <row r="564" s="2" customFormat="1" ht="24.15" customHeight="1">
      <c r="A564" s="40"/>
      <c r="B564" s="41"/>
      <c r="C564" s="206" t="s">
        <v>574</v>
      </c>
      <c r="D564" s="206" t="s">
        <v>136</v>
      </c>
      <c r="E564" s="207" t="s">
        <v>436</v>
      </c>
      <c r="F564" s="208" t="s">
        <v>437</v>
      </c>
      <c r="G564" s="209" t="s">
        <v>365</v>
      </c>
      <c r="H564" s="210">
        <v>1</v>
      </c>
      <c r="I564" s="211"/>
      <c r="J564" s="212">
        <f>ROUND(I564*H564,2)</f>
        <v>0</v>
      </c>
      <c r="K564" s="208" t="s">
        <v>140</v>
      </c>
      <c r="L564" s="46"/>
      <c r="M564" s="213" t="s">
        <v>19</v>
      </c>
      <c r="N564" s="214" t="s">
        <v>44</v>
      </c>
      <c r="O564" s="86"/>
      <c r="P564" s="215">
        <f>O564*H564</f>
        <v>0</v>
      </c>
      <c r="Q564" s="215">
        <v>0</v>
      </c>
      <c r="R564" s="215">
        <f>Q564*H564</f>
        <v>0</v>
      </c>
      <c r="S564" s="215">
        <v>0</v>
      </c>
      <c r="T564" s="216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17" t="s">
        <v>141</v>
      </c>
      <c r="AT564" s="217" t="s">
        <v>136</v>
      </c>
      <c r="AU564" s="217" t="s">
        <v>84</v>
      </c>
      <c r="AY564" s="19" t="s">
        <v>134</v>
      </c>
      <c r="BE564" s="218">
        <f>IF(N564="základní",J564,0)</f>
        <v>0</v>
      </c>
      <c r="BF564" s="218">
        <f>IF(N564="snížená",J564,0)</f>
        <v>0</v>
      </c>
      <c r="BG564" s="218">
        <f>IF(N564="zákl. přenesená",J564,0)</f>
        <v>0</v>
      </c>
      <c r="BH564" s="218">
        <f>IF(N564="sníž. přenesená",J564,0)</f>
        <v>0</v>
      </c>
      <c r="BI564" s="218">
        <f>IF(N564="nulová",J564,0)</f>
        <v>0</v>
      </c>
      <c r="BJ564" s="19" t="s">
        <v>81</v>
      </c>
      <c r="BK564" s="218">
        <f>ROUND(I564*H564,2)</f>
        <v>0</v>
      </c>
      <c r="BL564" s="19" t="s">
        <v>141</v>
      </c>
      <c r="BM564" s="217" t="s">
        <v>438</v>
      </c>
    </row>
    <row r="565" s="2" customFormat="1">
      <c r="A565" s="40"/>
      <c r="B565" s="41"/>
      <c r="C565" s="42"/>
      <c r="D565" s="219" t="s">
        <v>143</v>
      </c>
      <c r="E565" s="42"/>
      <c r="F565" s="220" t="s">
        <v>439</v>
      </c>
      <c r="G565" s="42"/>
      <c r="H565" s="42"/>
      <c r="I565" s="221"/>
      <c r="J565" s="42"/>
      <c r="K565" s="42"/>
      <c r="L565" s="46"/>
      <c r="M565" s="222"/>
      <c r="N565" s="223"/>
      <c r="O565" s="86"/>
      <c r="P565" s="86"/>
      <c r="Q565" s="86"/>
      <c r="R565" s="86"/>
      <c r="S565" s="86"/>
      <c r="T565" s="87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T565" s="19" t="s">
        <v>143</v>
      </c>
      <c r="AU565" s="19" t="s">
        <v>84</v>
      </c>
    </row>
    <row r="566" s="13" customFormat="1">
      <c r="A566" s="13"/>
      <c r="B566" s="224"/>
      <c r="C566" s="225"/>
      <c r="D566" s="226" t="s">
        <v>145</v>
      </c>
      <c r="E566" s="227" t="s">
        <v>19</v>
      </c>
      <c r="F566" s="228" t="s">
        <v>1102</v>
      </c>
      <c r="G566" s="225"/>
      <c r="H566" s="227" t="s">
        <v>19</v>
      </c>
      <c r="I566" s="229"/>
      <c r="J566" s="225"/>
      <c r="K566" s="225"/>
      <c r="L566" s="230"/>
      <c r="M566" s="231"/>
      <c r="N566" s="232"/>
      <c r="O566" s="232"/>
      <c r="P566" s="232"/>
      <c r="Q566" s="232"/>
      <c r="R566" s="232"/>
      <c r="S566" s="232"/>
      <c r="T566" s="23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4" t="s">
        <v>145</v>
      </c>
      <c r="AU566" s="234" t="s">
        <v>84</v>
      </c>
      <c r="AV566" s="13" t="s">
        <v>81</v>
      </c>
      <c r="AW566" s="13" t="s">
        <v>34</v>
      </c>
      <c r="AX566" s="13" t="s">
        <v>73</v>
      </c>
      <c r="AY566" s="234" t="s">
        <v>134</v>
      </c>
    </row>
    <row r="567" s="14" customFormat="1">
      <c r="A567" s="14"/>
      <c r="B567" s="235"/>
      <c r="C567" s="236"/>
      <c r="D567" s="226" t="s">
        <v>145</v>
      </c>
      <c r="E567" s="237" t="s">
        <v>19</v>
      </c>
      <c r="F567" s="238" t="s">
        <v>1103</v>
      </c>
      <c r="G567" s="236"/>
      <c r="H567" s="239">
        <v>1</v>
      </c>
      <c r="I567" s="240"/>
      <c r="J567" s="236"/>
      <c r="K567" s="236"/>
      <c r="L567" s="241"/>
      <c r="M567" s="242"/>
      <c r="N567" s="243"/>
      <c r="O567" s="243"/>
      <c r="P567" s="243"/>
      <c r="Q567" s="243"/>
      <c r="R567" s="243"/>
      <c r="S567" s="243"/>
      <c r="T567" s="24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5" t="s">
        <v>145</v>
      </c>
      <c r="AU567" s="245" t="s">
        <v>84</v>
      </c>
      <c r="AV567" s="14" t="s">
        <v>84</v>
      </c>
      <c r="AW567" s="14" t="s">
        <v>34</v>
      </c>
      <c r="AX567" s="14" t="s">
        <v>81</v>
      </c>
      <c r="AY567" s="245" t="s">
        <v>134</v>
      </c>
    </row>
    <row r="568" s="2" customFormat="1" ht="16.5" customHeight="1">
      <c r="A568" s="40"/>
      <c r="B568" s="41"/>
      <c r="C568" s="257" t="s">
        <v>578</v>
      </c>
      <c r="D568" s="257" t="s">
        <v>263</v>
      </c>
      <c r="E568" s="258" t="s">
        <v>442</v>
      </c>
      <c r="F568" s="259" t="s">
        <v>443</v>
      </c>
      <c r="G568" s="260" t="s">
        <v>365</v>
      </c>
      <c r="H568" s="261">
        <v>1</v>
      </c>
      <c r="I568" s="262"/>
      <c r="J568" s="263">
        <f>ROUND(I568*H568,2)</f>
        <v>0</v>
      </c>
      <c r="K568" s="259" t="s">
        <v>140</v>
      </c>
      <c r="L568" s="264"/>
      <c r="M568" s="265" t="s">
        <v>19</v>
      </c>
      <c r="N568" s="266" t="s">
        <v>44</v>
      </c>
      <c r="O568" s="86"/>
      <c r="P568" s="215">
        <f>O568*H568</f>
        <v>0</v>
      </c>
      <c r="Q568" s="215">
        <v>0.00064999999999999997</v>
      </c>
      <c r="R568" s="215">
        <f>Q568*H568</f>
        <v>0.00064999999999999997</v>
      </c>
      <c r="S568" s="215">
        <v>0</v>
      </c>
      <c r="T568" s="216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17" t="s">
        <v>200</v>
      </c>
      <c r="AT568" s="217" t="s">
        <v>263</v>
      </c>
      <c r="AU568" s="217" t="s">
        <v>84</v>
      </c>
      <c r="AY568" s="19" t="s">
        <v>134</v>
      </c>
      <c r="BE568" s="218">
        <f>IF(N568="základní",J568,0)</f>
        <v>0</v>
      </c>
      <c r="BF568" s="218">
        <f>IF(N568="snížená",J568,0)</f>
        <v>0</v>
      </c>
      <c r="BG568" s="218">
        <f>IF(N568="zákl. přenesená",J568,0)</f>
        <v>0</v>
      </c>
      <c r="BH568" s="218">
        <f>IF(N568="sníž. přenesená",J568,0)</f>
        <v>0</v>
      </c>
      <c r="BI568" s="218">
        <f>IF(N568="nulová",J568,0)</f>
        <v>0</v>
      </c>
      <c r="BJ568" s="19" t="s">
        <v>81</v>
      </c>
      <c r="BK568" s="218">
        <f>ROUND(I568*H568,2)</f>
        <v>0</v>
      </c>
      <c r="BL568" s="19" t="s">
        <v>141</v>
      </c>
      <c r="BM568" s="217" t="s">
        <v>444</v>
      </c>
    </row>
    <row r="569" s="2" customFormat="1" ht="16.5" customHeight="1">
      <c r="A569" s="40"/>
      <c r="B569" s="41"/>
      <c r="C569" s="206" t="s">
        <v>582</v>
      </c>
      <c r="D569" s="206" t="s">
        <v>136</v>
      </c>
      <c r="E569" s="207" t="s">
        <v>462</v>
      </c>
      <c r="F569" s="208" t="s">
        <v>463</v>
      </c>
      <c r="G569" s="209" t="s">
        <v>365</v>
      </c>
      <c r="H569" s="210">
        <v>4</v>
      </c>
      <c r="I569" s="211"/>
      <c r="J569" s="212">
        <f>ROUND(I569*H569,2)</f>
        <v>0</v>
      </c>
      <c r="K569" s="208" t="s">
        <v>140</v>
      </c>
      <c r="L569" s="46"/>
      <c r="M569" s="213" t="s">
        <v>19</v>
      </c>
      <c r="N569" s="214" t="s">
        <v>44</v>
      </c>
      <c r="O569" s="86"/>
      <c r="P569" s="215">
        <f>O569*H569</f>
        <v>0</v>
      </c>
      <c r="Q569" s="215">
        <v>0.12422</v>
      </c>
      <c r="R569" s="215">
        <f>Q569*H569</f>
        <v>0.49687999999999999</v>
      </c>
      <c r="S569" s="215">
        <v>0</v>
      </c>
      <c r="T569" s="216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17" t="s">
        <v>141</v>
      </c>
      <c r="AT569" s="217" t="s">
        <v>136</v>
      </c>
      <c r="AU569" s="217" t="s">
        <v>84</v>
      </c>
      <c r="AY569" s="19" t="s">
        <v>134</v>
      </c>
      <c r="BE569" s="218">
        <f>IF(N569="základní",J569,0)</f>
        <v>0</v>
      </c>
      <c r="BF569" s="218">
        <f>IF(N569="snížená",J569,0)</f>
        <v>0</v>
      </c>
      <c r="BG569" s="218">
        <f>IF(N569="zákl. přenesená",J569,0)</f>
        <v>0</v>
      </c>
      <c r="BH569" s="218">
        <f>IF(N569="sníž. přenesená",J569,0)</f>
        <v>0</v>
      </c>
      <c r="BI569" s="218">
        <f>IF(N569="nulová",J569,0)</f>
        <v>0</v>
      </c>
      <c r="BJ569" s="19" t="s">
        <v>81</v>
      </c>
      <c r="BK569" s="218">
        <f>ROUND(I569*H569,2)</f>
        <v>0</v>
      </c>
      <c r="BL569" s="19" t="s">
        <v>141</v>
      </c>
      <c r="BM569" s="217" t="s">
        <v>464</v>
      </c>
    </row>
    <row r="570" s="2" customFormat="1">
      <c r="A570" s="40"/>
      <c r="B570" s="41"/>
      <c r="C570" s="42"/>
      <c r="D570" s="219" t="s">
        <v>143</v>
      </c>
      <c r="E570" s="42"/>
      <c r="F570" s="220" t="s">
        <v>465</v>
      </c>
      <c r="G570" s="42"/>
      <c r="H570" s="42"/>
      <c r="I570" s="221"/>
      <c r="J570" s="42"/>
      <c r="K570" s="42"/>
      <c r="L570" s="46"/>
      <c r="M570" s="222"/>
      <c r="N570" s="223"/>
      <c r="O570" s="86"/>
      <c r="P570" s="86"/>
      <c r="Q570" s="86"/>
      <c r="R570" s="86"/>
      <c r="S570" s="86"/>
      <c r="T570" s="87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9" t="s">
        <v>143</v>
      </c>
      <c r="AU570" s="19" t="s">
        <v>84</v>
      </c>
    </row>
    <row r="571" s="13" customFormat="1">
      <c r="A571" s="13"/>
      <c r="B571" s="224"/>
      <c r="C571" s="225"/>
      <c r="D571" s="226" t="s">
        <v>145</v>
      </c>
      <c r="E571" s="227" t="s">
        <v>19</v>
      </c>
      <c r="F571" s="228" t="s">
        <v>205</v>
      </c>
      <c r="G571" s="225"/>
      <c r="H571" s="227" t="s">
        <v>19</v>
      </c>
      <c r="I571" s="229"/>
      <c r="J571" s="225"/>
      <c r="K571" s="225"/>
      <c r="L571" s="230"/>
      <c r="M571" s="231"/>
      <c r="N571" s="232"/>
      <c r="O571" s="232"/>
      <c r="P571" s="232"/>
      <c r="Q571" s="232"/>
      <c r="R571" s="232"/>
      <c r="S571" s="232"/>
      <c r="T571" s="23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4" t="s">
        <v>145</v>
      </c>
      <c r="AU571" s="234" t="s">
        <v>84</v>
      </c>
      <c r="AV571" s="13" t="s">
        <v>81</v>
      </c>
      <c r="AW571" s="13" t="s">
        <v>34</v>
      </c>
      <c r="AX571" s="13" t="s">
        <v>73</v>
      </c>
      <c r="AY571" s="234" t="s">
        <v>134</v>
      </c>
    </row>
    <row r="572" s="14" customFormat="1">
      <c r="A572" s="14"/>
      <c r="B572" s="235"/>
      <c r="C572" s="236"/>
      <c r="D572" s="226" t="s">
        <v>145</v>
      </c>
      <c r="E572" s="237" t="s">
        <v>19</v>
      </c>
      <c r="F572" s="238" t="s">
        <v>506</v>
      </c>
      <c r="G572" s="236"/>
      <c r="H572" s="239">
        <v>4</v>
      </c>
      <c r="I572" s="240"/>
      <c r="J572" s="236"/>
      <c r="K572" s="236"/>
      <c r="L572" s="241"/>
      <c r="M572" s="242"/>
      <c r="N572" s="243"/>
      <c r="O572" s="243"/>
      <c r="P572" s="243"/>
      <c r="Q572" s="243"/>
      <c r="R572" s="243"/>
      <c r="S572" s="243"/>
      <c r="T572" s="24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5" t="s">
        <v>145</v>
      </c>
      <c r="AU572" s="245" t="s">
        <v>84</v>
      </c>
      <c r="AV572" s="14" t="s">
        <v>84</v>
      </c>
      <c r="AW572" s="14" t="s">
        <v>34</v>
      </c>
      <c r="AX572" s="14" t="s">
        <v>81</v>
      </c>
      <c r="AY572" s="245" t="s">
        <v>134</v>
      </c>
    </row>
    <row r="573" s="2" customFormat="1" ht="16.5" customHeight="1">
      <c r="A573" s="40"/>
      <c r="B573" s="41"/>
      <c r="C573" s="257" t="s">
        <v>593</v>
      </c>
      <c r="D573" s="257" t="s">
        <v>263</v>
      </c>
      <c r="E573" s="258" t="s">
        <v>467</v>
      </c>
      <c r="F573" s="259" t="s">
        <v>468</v>
      </c>
      <c r="G573" s="260" t="s">
        <v>365</v>
      </c>
      <c r="H573" s="261">
        <v>4</v>
      </c>
      <c r="I573" s="262"/>
      <c r="J573" s="263">
        <f>ROUND(I573*H573,2)</f>
        <v>0</v>
      </c>
      <c r="K573" s="259" t="s">
        <v>140</v>
      </c>
      <c r="L573" s="264"/>
      <c r="M573" s="265" t="s">
        <v>19</v>
      </c>
      <c r="N573" s="266" t="s">
        <v>44</v>
      </c>
      <c r="O573" s="86"/>
      <c r="P573" s="215">
        <f>O573*H573</f>
        <v>0</v>
      </c>
      <c r="Q573" s="215">
        <v>0.108</v>
      </c>
      <c r="R573" s="215">
        <f>Q573*H573</f>
        <v>0.432</v>
      </c>
      <c r="S573" s="215">
        <v>0</v>
      </c>
      <c r="T573" s="216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7" t="s">
        <v>200</v>
      </c>
      <c r="AT573" s="217" t="s">
        <v>263</v>
      </c>
      <c r="AU573" s="217" t="s">
        <v>84</v>
      </c>
      <c r="AY573" s="19" t="s">
        <v>134</v>
      </c>
      <c r="BE573" s="218">
        <f>IF(N573="základní",J573,0)</f>
        <v>0</v>
      </c>
      <c r="BF573" s="218">
        <f>IF(N573="snížená",J573,0)</f>
        <v>0</v>
      </c>
      <c r="BG573" s="218">
        <f>IF(N573="zákl. přenesená",J573,0)</f>
        <v>0</v>
      </c>
      <c r="BH573" s="218">
        <f>IF(N573="sníž. přenesená",J573,0)</f>
        <v>0</v>
      </c>
      <c r="BI573" s="218">
        <f>IF(N573="nulová",J573,0)</f>
        <v>0</v>
      </c>
      <c r="BJ573" s="19" t="s">
        <v>81</v>
      </c>
      <c r="BK573" s="218">
        <f>ROUND(I573*H573,2)</f>
        <v>0</v>
      </c>
      <c r="BL573" s="19" t="s">
        <v>141</v>
      </c>
      <c r="BM573" s="217" t="s">
        <v>469</v>
      </c>
    </row>
    <row r="574" s="2" customFormat="1" ht="16.5" customHeight="1">
      <c r="A574" s="40"/>
      <c r="B574" s="41"/>
      <c r="C574" s="206" t="s">
        <v>597</v>
      </c>
      <c r="D574" s="206" t="s">
        <v>136</v>
      </c>
      <c r="E574" s="207" t="s">
        <v>471</v>
      </c>
      <c r="F574" s="208" t="s">
        <v>472</v>
      </c>
      <c r="G574" s="209" t="s">
        <v>365</v>
      </c>
      <c r="H574" s="210">
        <v>4</v>
      </c>
      <c r="I574" s="211"/>
      <c r="J574" s="212">
        <f>ROUND(I574*H574,2)</f>
        <v>0</v>
      </c>
      <c r="K574" s="208" t="s">
        <v>140</v>
      </c>
      <c r="L574" s="46"/>
      <c r="M574" s="213" t="s">
        <v>19</v>
      </c>
      <c r="N574" s="214" t="s">
        <v>44</v>
      </c>
      <c r="O574" s="86"/>
      <c r="P574" s="215">
        <f>O574*H574</f>
        <v>0</v>
      </c>
      <c r="Q574" s="215">
        <v>0.02972</v>
      </c>
      <c r="R574" s="215">
        <f>Q574*H574</f>
        <v>0.11888</v>
      </c>
      <c r="S574" s="215">
        <v>0</v>
      </c>
      <c r="T574" s="216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17" t="s">
        <v>141</v>
      </c>
      <c r="AT574" s="217" t="s">
        <v>136</v>
      </c>
      <c r="AU574" s="217" t="s">
        <v>84</v>
      </c>
      <c r="AY574" s="19" t="s">
        <v>134</v>
      </c>
      <c r="BE574" s="218">
        <f>IF(N574="základní",J574,0)</f>
        <v>0</v>
      </c>
      <c r="BF574" s="218">
        <f>IF(N574="snížená",J574,0)</f>
        <v>0</v>
      </c>
      <c r="BG574" s="218">
        <f>IF(N574="zákl. přenesená",J574,0)</f>
        <v>0</v>
      </c>
      <c r="BH574" s="218">
        <f>IF(N574="sníž. přenesená",J574,0)</f>
        <v>0</v>
      </c>
      <c r="BI574" s="218">
        <f>IF(N574="nulová",J574,0)</f>
        <v>0</v>
      </c>
      <c r="BJ574" s="19" t="s">
        <v>81</v>
      </c>
      <c r="BK574" s="218">
        <f>ROUND(I574*H574,2)</f>
        <v>0</v>
      </c>
      <c r="BL574" s="19" t="s">
        <v>141</v>
      </c>
      <c r="BM574" s="217" t="s">
        <v>473</v>
      </c>
    </row>
    <row r="575" s="2" customFormat="1">
      <c r="A575" s="40"/>
      <c r="B575" s="41"/>
      <c r="C575" s="42"/>
      <c r="D575" s="219" t="s">
        <v>143</v>
      </c>
      <c r="E575" s="42"/>
      <c r="F575" s="220" t="s">
        <v>474</v>
      </c>
      <c r="G575" s="42"/>
      <c r="H575" s="42"/>
      <c r="I575" s="221"/>
      <c r="J575" s="42"/>
      <c r="K575" s="42"/>
      <c r="L575" s="46"/>
      <c r="M575" s="222"/>
      <c r="N575" s="223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143</v>
      </c>
      <c r="AU575" s="19" t="s">
        <v>84</v>
      </c>
    </row>
    <row r="576" s="13" customFormat="1">
      <c r="A576" s="13"/>
      <c r="B576" s="224"/>
      <c r="C576" s="225"/>
      <c r="D576" s="226" t="s">
        <v>145</v>
      </c>
      <c r="E576" s="227" t="s">
        <v>19</v>
      </c>
      <c r="F576" s="228" t="s">
        <v>205</v>
      </c>
      <c r="G576" s="225"/>
      <c r="H576" s="227" t="s">
        <v>19</v>
      </c>
      <c r="I576" s="229"/>
      <c r="J576" s="225"/>
      <c r="K576" s="225"/>
      <c r="L576" s="230"/>
      <c r="M576" s="231"/>
      <c r="N576" s="232"/>
      <c r="O576" s="232"/>
      <c r="P576" s="232"/>
      <c r="Q576" s="232"/>
      <c r="R576" s="232"/>
      <c r="S576" s="232"/>
      <c r="T576" s="23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4" t="s">
        <v>145</v>
      </c>
      <c r="AU576" s="234" t="s">
        <v>84</v>
      </c>
      <c r="AV576" s="13" t="s">
        <v>81</v>
      </c>
      <c r="AW576" s="13" t="s">
        <v>34</v>
      </c>
      <c r="AX576" s="13" t="s">
        <v>73</v>
      </c>
      <c r="AY576" s="234" t="s">
        <v>134</v>
      </c>
    </row>
    <row r="577" s="14" customFormat="1">
      <c r="A577" s="14"/>
      <c r="B577" s="235"/>
      <c r="C577" s="236"/>
      <c r="D577" s="226" t="s">
        <v>145</v>
      </c>
      <c r="E577" s="237" t="s">
        <v>19</v>
      </c>
      <c r="F577" s="238" t="s">
        <v>506</v>
      </c>
      <c r="G577" s="236"/>
      <c r="H577" s="239">
        <v>4</v>
      </c>
      <c r="I577" s="240"/>
      <c r="J577" s="236"/>
      <c r="K577" s="236"/>
      <c r="L577" s="241"/>
      <c r="M577" s="242"/>
      <c r="N577" s="243"/>
      <c r="O577" s="243"/>
      <c r="P577" s="243"/>
      <c r="Q577" s="243"/>
      <c r="R577" s="243"/>
      <c r="S577" s="243"/>
      <c r="T577" s="24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5" t="s">
        <v>145</v>
      </c>
      <c r="AU577" s="245" t="s">
        <v>84</v>
      </c>
      <c r="AV577" s="14" t="s">
        <v>84</v>
      </c>
      <c r="AW577" s="14" t="s">
        <v>34</v>
      </c>
      <c r="AX577" s="14" t="s">
        <v>81</v>
      </c>
      <c r="AY577" s="245" t="s">
        <v>134</v>
      </c>
    </row>
    <row r="578" s="2" customFormat="1" ht="16.5" customHeight="1">
      <c r="A578" s="40"/>
      <c r="B578" s="41"/>
      <c r="C578" s="257" t="s">
        <v>601</v>
      </c>
      <c r="D578" s="257" t="s">
        <v>263</v>
      </c>
      <c r="E578" s="258" t="s">
        <v>476</v>
      </c>
      <c r="F578" s="259" t="s">
        <v>477</v>
      </c>
      <c r="G578" s="260" t="s">
        <v>365</v>
      </c>
      <c r="H578" s="261">
        <v>4</v>
      </c>
      <c r="I578" s="262"/>
      <c r="J578" s="263">
        <f>ROUND(I578*H578,2)</f>
        <v>0</v>
      </c>
      <c r="K578" s="259" t="s">
        <v>140</v>
      </c>
      <c r="L578" s="264"/>
      <c r="M578" s="265" t="s">
        <v>19</v>
      </c>
      <c r="N578" s="266" t="s">
        <v>44</v>
      </c>
      <c r="O578" s="86"/>
      <c r="P578" s="215">
        <f>O578*H578</f>
        <v>0</v>
      </c>
      <c r="Q578" s="215">
        <v>0.058000000000000003</v>
      </c>
      <c r="R578" s="215">
        <f>Q578*H578</f>
        <v>0.23200000000000001</v>
      </c>
      <c r="S578" s="215">
        <v>0</v>
      </c>
      <c r="T578" s="216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17" t="s">
        <v>200</v>
      </c>
      <c r="AT578" s="217" t="s">
        <v>263</v>
      </c>
      <c r="AU578" s="217" t="s">
        <v>84</v>
      </c>
      <c r="AY578" s="19" t="s">
        <v>134</v>
      </c>
      <c r="BE578" s="218">
        <f>IF(N578="základní",J578,0)</f>
        <v>0</v>
      </c>
      <c r="BF578" s="218">
        <f>IF(N578="snížená",J578,0)</f>
        <v>0</v>
      </c>
      <c r="BG578" s="218">
        <f>IF(N578="zákl. přenesená",J578,0)</f>
        <v>0</v>
      </c>
      <c r="BH578" s="218">
        <f>IF(N578="sníž. přenesená",J578,0)</f>
        <v>0</v>
      </c>
      <c r="BI578" s="218">
        <f>IF(N578="nulová",J578,0)</f>
        <v>0</v>
      </c>
      <c r="BJ578" s="19" t="s">
        <v>81</v>
      </c>
      <c r="BK578" s="218">
        <f>ROUND(I578*H578,2)</f>
        <v>0</v>
      </c>
      <c r="BL578" s="19" t="s">
        <v>141</v>
      </c>
      <c r="BM578" s="217" t="s">
        <v>478</v>
      </c>
    </row>
    <row r="579" s="2" customFormat="1" ht="16.5" customHeight="1">
      <c r="A579" s="40"/>
      <c r="B579" s="41"/>
      <c r="C579" s="206" t="s">
        <v>606</v>
      </c>
      <c r="D579" s="206" t="s">
        <v>136</v>
      </c>
      <c r="E579" s="207" t="s">
        <v>480</v>
      </c>
      <c r="F579" s="208" t="s">
        <v>481</v>
      </c>
      <c r="G579" s="209" t="s">
        <v>365</v>
      </c>
      <c r="H579" s="210">
        <v>4</v>
      </c>
      <c r="I579" s="211"/>
      <c r="J579" s="212">
        <f>ROUND(I579*H579,2)</f>
        <v>0</v>
      </c>
      <c r="K579" s="208" t="s">
        <v>140</v>
      </c>
      <c r="L579" s="46"/>
      <c r="M579" s="213" t="s">
        <v>19</v>
      </c>
      <c r="N579" s="214" t="s">
        <v>44</v>
      </c>
      <c r="O579" s="86"/>
      <c r="P579" s="215">
        <f>O579*H579</f>
        <v>0</v>
      </c>
      <c r="Q579" s="215">
        <v>0.02972</v>
      </c>
      <c r="R579" s="215">
        <f>Q579*H579</f>
        <v>0.11888</v>
      </c>
      <c r="S579" s="215">
        <v>0</v>
      </c>
      <c r="T579" s="216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17" t="s">
        <v>141</v>
      </c>
      <c r="AT579" s="217" t="s">
        <v>136</v>
      </c>
      <c r="AU579" s="217" t="s">
        <v>84</v>
      </c>
      <c r="AY579" s="19" t="s">
        <v>134</v>
      </c>
      <c r="BE579" s="218">
        <f>IF(N579="základní",J579,0)</f>
        <v>0</v>
      </c>
      <c r="BF579" s="218">
        <f>IF(N579="snížená",J579,0)</f>
        <v>0</v>
      </c>
      <c r="BG579" s="218">
        <f>IF(N579="zákl. přenesená",J579,0)</f>
        <v>0</v>
      </c>
      <c r="BH579" s="218">
        <f>IF(N579="sníž. přenesená",J579,0)</f>
        <v>0</v>
      </c>
      <c r="BI579" s="218">
        <f>IF(N579="nulová",J579,0)</f>
        <v>0</v>
      </c>
      <c r="BJ579" s="19" t="s">
        <v>81</v>
      </c>
      <c r="BK579" s="218">
        <f>ROUND(I579*H579,2)</f>
        <v>0</v>
      </c>
      <c r="BL579" s="19" t="s">
        <v>141</v>
      </c>
      <c r="BM579" s="217" t="s">
        <v>482</v>
      </c>
    </row>
    <row r="580" s="2" customFormat="1">
      <c r="A580" s="40"/>
      <c r="B580" s="41"/>
      <c r="C580" s="42"/>
      <c r="D580" s="219" t="s">
        <v>143</v>
      </c>
      <c r="E580" s="42"/>
      <c r="F580" s="220" t="s">
        <v>483</v>
      </c>
      <c r="G580" s="42"/>
      <c r="H580" s="42"/>
      <c r="I580" s="221"/>
      <c r="J580" s="42"/>
      <c r="K580" s="42"/>
      <c r="L580" s="46"/>
      <c r="M580" s="222"/>
      <c r="N580" s="223"/>
      <c r="O580" s="86"/>
      <c r="P580" s="86"/>
      <c r="Q580" s="86"/>
      <c r="R580" s="86"/>
      <c r="S580" s="86"/>
      <c r="T580" s="87"/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T580" s="19" t="s">
        <v>143</v>
      </c>
      <c r="AU580" s="19" t="s">
        <v>84</v>
      </c>
    </row>
    <row r="581" s="13" customFormat="1">
      <c r="A581" s="13"/>
      <c r="B581" s="224"/>
      <c r="C581" s="225"/>
      <c r="D581" s="226" t="s">
        <v>145</v>
      </c>
      <c r="E581" s="227" t="s">
        <v>19</v>
      </c>
      <c r="F581" s="228" t="s">
        <v>205</v>
      </c>
      <c r="G581" s="225"/>
      <c r="H581" s="227" t="s">
        <v>19</v>
      </c>
      <c r="I581" s="229"/>
      <c r="J581" s="225"/>
      <c r="K581" s="225"/>
      <c r="L581" s="230"/>
      <c r="M581" s="231"/>
      <c r="N581" s="232"/>
      <c r="O581" s="232"/>
      <c r="P581" s="232"/>
      <c r="Q581" s="232"/>
      <c r="R581" s="232"/>
      <c r="S581" s="232"/>
      <c r="T581" s="23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4" t="s">
        <v>145</v>
      </c>
      <c r="AU581" s="234" t="s">
        <v>84</v>
      </c>
      <c r="AV581" s="13" t="s">
        <v>81</v>
      </c>
      <c r="AW581" s="13" t="s">
        <v>34</v>
      </c>
      <c r="AX581" s="13" t="s">
        <v>73</v>
      </c>
      <c r="AY581" s="234" t="s">
        <v>134</v>
      </c>
    </row>
    <row r="582" s="14" customFormat="1">
      <c r="A582" s="14"/>
      <c r="B582" s="235"/>
      <c r="C582" s="236"/>
      <c r="D582" s="226" t="s">
        <v>145</v>
      </c>
      <c r="E582" s="237" t="s">
        <v>19</v>
      </c>
      <c r="F582" s="238" t="s">
        <v>506</v>
      </c>
      <c r="G582" s="236"/>
      <c r="H582" s="239">
        <v>4</v>
      </c>
      <c r="I582" s="240"/>
      <c r="J582" s="236"/>
      <c r="K582" s="236"/>
      <c r="L582" s="241"/>
      <c r="M582" s="242"/>
      <c r="N582" s="243"/>
      <c r="O582" s="243"/>
      <c r="P582" s="243"/>
      <c r="Q582" s="243"/>
      <c r="R582" s="243"/>
      <c r="S582" s="243"/>
      <c r="T582" s="24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5" t="s">
        <v>145</v>
      </c>
      <c r="AU582" s="245" t="s">
        <v>84</v>
      </c>
      <c r="AV582" s="14" t="s">
        <v>84</v>
      </c>
      <c r="AW582" s="14" t="s">
        <v>34</v>
      </c>
      <c r="AX582" s="14" t="s">
        <v>81</v>
      </c>
      <c r="AY582" s="245" t="s">
        <v>134</v>
      </c>
    </row>
    <row r="583" s="2" customFormat="1" ht="16.5" customHeight="1">
      <c r="A583" s="40"/>
      <c r="B583" s="41"/>
      <c r="C583" s="257" t="s">
        <v>610</v>
      </c>
      <c r="D583" s="257" t="s">
        <v>263</v>
      </c>
      <c r="E583" s="258" t="s">
        <v>485</v>
      </c>
      <c r="F583" s="259" t="s">
        <v>486</v>
      </c>
      <c r="G583" s="260" t="s">
        <v>365</v>
      </c>
      <c r="H583" s="261">
        <v>4</v>
      </c>
      <c r="I583" s="262"/>
      <c r="J583" s="263">
        <f>ROUND(I583*H583,2)</f>
        <v>0</v>
      </c>
      <c r="K583" s="259" t="s">
        <v>140</v>
      </c>
      <c r="L583" s="264"/>
      <c r="M583" s="265" t="s">
        <v>19</v>
      </c>
      <c r="N583" s="266" t="s">
        <v>44</v>
      </c>
      <c r="O583" s="86"/>
      <c r="P583" s="215">
        <f>O583*H583</f>
        <v>0</v>
      </c>
      <c r="Q583" s="215">
        <v>0.057000000000000002</v>
      </c>
      <c r="R583" s="215">
        <f>Q583*H583</f>
        <v>0.22800000000000001</v>
      </c>
      <c r="S583" s="215">
        <v>0</v>
      </c>
      <c r="T583" s="216">
        <f>S583*H583</f>
        <v>0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17" t="s">
        <v>200</v>
      </c>
      <c r="AT583" s="217" t="s">
        <v>263</v>
      </c>
      <c r="AU583" s="217" t="s">
        <v>84</v>
      </c>
      <c r="AY583" s="19" t="s">
        <v>134</v>
      </c>
      <c r="BE583" s="218">
        <f>IF(N583="základní",J583,0)</f>
        <v>0</v>
      </c>
      <c r="BF583" s="218">
        <f>IF(N583="snížená",J583,0)</f>
        <v>0</v>
      </c>
      <c r="BG583" s="218">
        <f>IF(N583="zákl. přenesená",J583,0)</f>
        <v>0</v>
      </c>
      <c r="BH583" s="218">
        <f>IF(N583="sníž. přenesená",J583,0)</f>
        <v>0</v>
      </c>
      <c r="BI583" s="218">
        <f>IF(N583="nulová",J583,0)</f>
        <v>0</v>
      </c>
      <c r="BJ583" s="19" t="s">
        <v>81</v>
      </c>
      <c r="BK583" s="218">
        <f>ROUND(I583*H583,2)</f>
        <v>0</v>
      </c>
      <c r="BL583" s="19" t="s">
        <v>141</v>
      </c>
      <c r="BM583" s="217" t="s">
        <v>487</v>
      </c>
    </row>
    <row r="584" s="2" customFormat="1" ht="24.15" customHeight="1">
      <c r="A584" s="40"/>
      <c r="B584" s="41"/>
      <c r="C584" s="206" t="s">
        <v>618</v>
      </c>
      <c r="D584" s="206" t="s">
        <v>136</v>
      </c>
      <c r="E584" s="207" t="s">
        <v>489</v>
      </c>
      <c r="F584" s="208" t="s">
        <v>490</v>
      </c>
      <c r="G584" s="209" t="s">
        <v>365</v>
      </c>
      <c r="H584" s="210">
        <v>7</v>
      </c>
      <c r="I584" s="211"/>
      <c r="J584" s="212">
        <f>ROUND(I584*H584,2)</f>
        <v>0</v>
      </c>
      <c r="K584" s="208" t="s">
        <v>140</v>
      </c>
      <c r="L584" s="46"/>
      <c r="M584" s="213" t="s">
        <v>19</v>
      </c>
      <c r="N584" s="214" t="s">
        <v>44</v>
      </c>
      <c r="O584" s="86"/>
      <c r="P584" s="215">
        <f>O584*H584</f>
        <v>0</v>
      </c>
      <c r="Q584" s="215">
        <v>0.62248000000000003</v>
      </c>
      <c r="R584" s="215">
        <f>Q584*H584</f>
        <v>4.3573599999999999</v>
      </c>
      <c r="S584" s="215">
        <v>0.62</v>
      </c>
      <c r="T584" s="216">
        <f>S584*H584</f>
        <v>4.3399999999999999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17" t="s">
        <v>141</v>
      </c>
      <c r="AT584" s="217" t="s">
        <v>136</v>
      </c>
      <c r="AU584" s="217" t="s">
        <v>84</v>
      </c>
      <c r="AY584" s="19" t="s">
        <v>134</v>
      </c>
      <c r="BE584" s="218">
        <f>IF(N584="základní",J584,0)</f>
        <v>0</v>
      </c>
      <c r="BF584" s="218">
        <f>IF(N584="snížená",J584,0)</f>
        <v>0</v>
      </c>
      <c r="BG584" s="218">
        <f>IF(N584="zákl. přenesená",J584,0)</f>
        <v>0</v>
      </c>
      <c r="BH584" s="218">
        <f>IF(N584="sníž. přenesená",J584,0)</f>
        <v>0</v>
      </c>
      <c r="BI584" s="218">
        <f>IF(N584="nulová",J584,0)</f>
        <v>0</v>
      </c>
      <c r="BJ584" s="19" t="s">
        <v>81</v>
      </c>
      <c r="BK584" s="218">
        <f>ROUND(I584*H584,2)</f>
        <v>0</v>
      </c>
      <c r="BL584" s="19" t="s">
        <v>141</v>
      </c>
      <c r="BM584" s="217" t="s">
        <v>1104</v>
      </c>
    </row>
    <row r="585" s="2" customFormat="1">
      <c r="A585" s="40"/>
      <c r="B585" s="41"/>
      <c r="C585" s="42"/>
      <c r="D585" s="219" t="s">
        <v>143</v>
      </c>
      <c r="E585" s="42"/>
      <c r="F585" s="220" t="s">
        <v>492</v>
      </c>
      <c r="G585" s="42"/>
      <c r="H585" s="42"/>
      <c r="I585" s="221"/>
      <c r="J585" s="42"/>
      <c r="K585" s="42"/>
      <c r="L585" s="46"/>
      <c r="M585" s="222"/>
      <c r="N585" s="223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143</v>
      </c>
      <c r="AU585" s="19" t="s">
        <v>84</v>
      </c>
    </row>
    <row r="586" s="13" customFormat="1">
      <c r="A586" s="13"/>
      <c r="B586" s="224"/>
      <c r="C586" s="225"/>
      <c r="D586" s="226" t="s">
        <v>145</v>
      </c>
      <c r="E586" s="227" t="s">
        <v>19</v>
      </c>
      <c r="F586" s="228" t="s">
        <v>493</v>
      </c>
      <c r="G586" s="225"/>
      <c r="H586" s="227" t="s">
        <v>19</v>
      </c>
      <c r="I586" s="229"/>
      <c r="J586" s="225"/>
      <c r="K586" s="225"/>
      <c r="L586" s="230"/>
      <c r="M586" s="231"/>
      <c r="N586" s="232"/>
      <c r="O586" s="232"/>
      <c r="P586" s="232"/>
      <c r="Q586" s="232"/>
      <c r="R586" s="232"/>
      <c r="S586" s="232"/>
      <c r="T586" s="23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4" t="s">
        <v>145</v>
      </c>
      <c r="AU586" s="234" t="s">
        <v>84</v>
      </c>
      <c r="AV586" s="13" t="s">
        <v>81</v>
      </c>
      <c r="AW586" s="13" t="s">
        <v>34</v>
      </c>
      <c r="AX586" s="13" t="s">
        <v>73</v>
      </c>
      <c r="AY586" s="234" t="s">
        <v>134</v>
      </c>
    </row>
    <row r="587" s="14" customFormat="1">
      <c r="A587" s="14"/>
      <c r="B587" s="235"/>
      <c r="C587" s="236"/>
      <c r="D587" s="226" t="s">
        <v>145</v>
      </c>
      <c r="E587" s="237" t="s">
        <v>19</v>
      </c>
      <c r="F587" s="238" t="s">
        <v>1105</v>
      </c>
      <c r="G587" s="236"/>
      <c r="H587" s="239">
        <v>7</v>
      </c>
      <c r="I587" s="240"/>
      <c r="J587" s="236"/>
      <c r="K587" s="236"/>
      <c r="L587" s="241"/>
      <c r="M587" s="242"/>
      <c r="N587" s="243"/>
      <c r="O587" s="243"/>
      <c r="P587" s="243"/>
      <c r="Q587" s="243"/>
      <c r="R587" s="243"/>
      <c r="S587" s="243"/>
      <c r="T587" s="24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5" t="s">
        <v>145</v>
      </c>
      <c r="AU587" s="245" t="s">
        <v>84</v>
      </c>
      <c r="AV587" s="14" t="s">
        <v>84</v>
      </c>
      <c r="AW587" s="14" t="s">
        <v>34</v>
      </c>
      <c r="AX587" s="14" t="s">
        <v>81</v>
      </c>
      <c r="AY587" s="245" t="s">
        <v>134</v>
      </c>
    </row>
    <row r="588" s="2" customFormat="1" ht="21.75" customHeight="1">
      <c r="A588" s="40"/>
      <c r="B588" s="41"/>
      <c r="C588" s="257" t="s">
        <v>625</v>
      </c>
      <c r="D588" s="257" t="s">
        <v>263</v>
      </c>
      <c r="E588" s="258" t="s">
        <v>497</v>
      </c>
      <c r="F588" s="259" t="s">
        <v>498</v>
      </c>
      <c r="G588" s="260" t="s">
        <v>365</v>
      </c>
      <c r="H588" s="261">
        <v>7</v>
      </c>
      <c r="I588" s="262"/>
      <c r="J588" s="263">
        <f>ROUND(I588*H588,2)</f>
        <v>0</v>
      </c>
      <c r="K588" s="259" t="s">
        <v>140</v>
      </c>
      <c r="L588" s="264"/>
      <c r="M588" s="265" t="s">
        <v>19</v>
      </c>
      <c r="N588" s="266" t="s">
        <v>44</v>
      </c>
      <c r="O588" s="86"/>
      <c r="P588" s="215">
        <f>O588*H588</f>
        <v>0</v>
      </c>
      <c r="Q588" s="215">
        <v>0.069000000000000006</v>
      </c>
      <c r="R588" s="215">
        <f>Q588*H588</f>
        <v>0.48300000000000004</v>
      </c>
      <c r="S588" s="215">
        <v>0</v>
      </c>
      <c r="T588" s="216">
        <f>S588*H588</f>
        <v>0</v>
      </c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R588" s="217" t="s">
        <v>200</v>
      </c>
      <c r="AT588" s="217" t="s">
        <v>263</v>
      </c>
      <c r="AU588" s="217" t="s">
        <v>84</v>
      </c>
      <c r="AY588" s="19" t="s">
        <v>134</v>
      </c>
      <c r="BE588" s="218">
        <f>IF(N588="základní",J588,0)</f>
        <v>0</v>
      </c>
      <c r="BF588" s="218">
        <f>IF(N588="snížená",J588,0)</f>
        <v>0</v>
      </c>
      <c r="BG588" s="218">
        <f>IF(N588="zákl. přenesená",J588,0)</f>
        <v>0</v>
      </c>
      <c r="BH588" s="218">
        <f>IF(N588="sníž. přenesená",J588,0)</f>
        <v>0</v>
      </c>
      <c r="BI588" s="218">
        <f>IF(N588="nulová",J588,0)</f>
        <v>0</v>
      </c>
      <c r="BJ588" s="19" t="s">
        <v>81</v>
      </c>
      <c r="BK588" s="218">
        <f>ROUND(I588*H588,2)</f>
        <v>0</v>
      </c>
      <c r="BL588" s="19" t="s">
        <v>141</v>
      </c>
      <c r="BM588" s="217" t="s">
        <v>1106</v>
      </c>
    </row>
    <row r="589" s="2" customFormat="1" ht="16.5" customHeight="1">
      <c r="A589" s="40"/>
      <c r="B589" s="41"/>
      <c r="C589" s="206" t="s">
        <v>634</v>
      </c>
      <c r="D589" s="206" t="s">
        <v>136</v>
      </c>
      <c r="E589" s="207" t="s">
        <v>501</v>
      </c>
      <c r="F589" s="208" t="s">
        <v>502</v>
      </c>
      <c r="G589" s="209" t="s">
        <v>365</v>
      </c>
      <c r="H589" s="210">
        <v>12</v>
      </c>
      <c r="I589" s="211"/>
      <c r="J589" s="212">
        <f>ROUND(I589*H589,2)</f>
        <v>0</v>
      </c>
      <c r="K589" s="208" t="s">
        <v>140</v>
      </c>
      <c r="L589" s="46"/>
      <c r="M589" s="213" t="s">
        <v>19</v>
      </c>
      <c r="N589" s="214" t="s">
        <v>44</v>
      </c>
      <c r="O589" s="86"/>
      <c r="P589" s="215">
        <f>O589*H589</f>
        <v>0</v>
      </c>
      <c r="Q589" s="215">
        <v>0.10037</v>
      </c>
      <c r="R589" s="215">
        <f>Q589*H589</f>
        <v>1.20444</v>
      </c>
      <c r="S589" s="215">
        <v>0.10000000000000001</v>
      </c>
      <c r="T589" s="216">
        <f>S589*H589</f>
        <v>1.2000000000000002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17" t="s">
        <v>141</v>
      </c>
      <c r="AT589" s="217" t="s">
        <v>136</v>
      </c>
      <c r="AU589" s="217" t="s">
        <v>84</v>
      </c>
      <c r="AY589" s="19" t="s">
        <v>134</v>
      </c>
      <c r="BE589" s="218">
        <f>IF(N589="základní",J589,0)</f>
        <v>0</v>
      </c>
      <c r="BF589" s="218">
        <f>IF(N589="snížená",J589,0)</f>
        <v>0</v>
      </c>
      <c r="BG589" s="218">
        <f>IF(N589="zákl. přenesená",J589,0)</f>
        <v>0</v>
      </c>
      <c r="BH589" s="218">
        <f>IF(N589="sníž. přenesená",J589,0)</f>
        <v>0</v>
      </c>
      <c r="BI589" s="218">
        <f>IF(N589="nulová",J589,0)</f>
        <v>0</v>
      </c>
      <c r="BJ589" s="19" t="s">
        <v>81</v>
      </c>
      <c r="BK589" s="218">
        <f>ROUND(I589*H589,2)</f>
        <v>0</v>
      </c>
      <c r="BL589" s="19" t="s">
        <v>141</v>
      </c>
      <c r="BM589" s="217" t="s">
        <v>1107</v>
      </c>
    </row>
    <row r="590" s="2" customFormat="1">
      <c r="A590" s="40"/>
      <c r="B590" s="41"/>
      <c r="C590" s="42"/>
      <c r="D590" s="219" t="s">
        <v>143</v>
      </c>
      <c r="E590" s="42"/>
      <c r="F590" s="220" t="s">
        <v>504</v>
      </c>
      <c r="G590" s="42"/>
      <c r="H590" s="42"/>
      <c r="I590" s="221"/>
      <c r="J590" s="42"/>
      <c r="K590" s="42"/>
      <c r="L590" s="46"/>
      <c r="M590" s="222"/>
      <c r="N590" s="223"/>
      <c r="O590" s="86"/>
      <c r="P590" s="86"/>
      <c r="Q590" s="86"/>
      <c r="R590" s="86"/>
      <c r="S590" s="86"/>
      <c r="T590" s="87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T590" s="19" t="s">
        <v>143</v>
      </c>
      <c r="AU590" s="19" t="s">
        <v>84</v>
      </c>
    </row>
    <row r="591" s="13" customFormat="1">
      <c r="A591" s="13"/>
      <c r="B591" s="224"/>
      <c r="C591" s="225"/>
      <c r="D591" s="226" t="s">
        <v>145</v>
      </c>
      <c r="E591" s="227" t="s">
        <v>19</v>
      </c>
      <c r="F591" s="228" t="s">
        <v>505</v>
      </c>
      <c r="G591" s="225"/>
      <c r="H591" s="227" t="s">
        <v>19</v>
      </c>
      <c r="I591" s="229"/>
      <c r="J591" s="225"/>
      <c r="K591" s="225"/>
      <c r="L591" s="230"/>
      <c r="M591" s="231"/>
      <c r="N591" s="232"/>
      <c r="O591" s="232"/>
      <c r="P591" s="232"/>
      <c r="Q591" s="232"/>
      <c r="R591" s="232"/>
      <c r="S591" s="232"/>
      <c r="T591" s="23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4" t="s">
        <v>145</v>
      </c>
      <c r="AU591" s="234" t="s">
        <v>84</v>
      </c>
      <c r="AV591" s="13" t="s">
        <v>81</v>
      </c>
      <c r="AW591" s="13" t="s">
        <v>34</v>
      </c>
      <c r="AX591" s="13" t="s">
        <v>73</v>
      </c>
      <c r="AY591" s="234" t="s">
        <v>134</v>
      </c>
    </row>
    <row r="592" s="14" customFormat="1">
      <c r="A592" s="14"/>
      <c r="B592" s="235"/>
      <c r="C592" s="236"/>
      <c r="D592" s="226" t="s">
        <v>145</v>
      </c>
      <c r="E592" s="237" t="s">
        <v>19</v>
      </c>
      <c r="F592" s="238" t="s">
        <v>624</v>
      </c>
      <c r="G592" s="236"/>
      <c r="H592" s="239">
        <v>12</v>
      </c>
      <c r="I592" s="240"/>
      <c r="J592" s="236"/>
      <c r="K592" s="236"/>
      <c r="L592" s="241"/>
      <c r="M592" s="242"/>
      <c r="N592" s="243"/>
      <c r="O592" s="243"/>
      <c r="P592" s="243"/>
      <c r="Q592" s="243"/>
      <c r="R592" s="243"/>
      <c r="S592" s="243"/>
      <c r="T592" s="24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5" t="s">
        <v>145</v>
      </c>
      <c r="AU592" s="245" t="s">
        <v>84</v>
      </c>
      <c r="AV592" s="14" t="s">
        <v>84</v>
      </c>
      <c r="AW592" s="14" t="s">
        <v>34</v>
      </c>
      <c r="AX592" s="14" t="s">
        <v>81</v>
      </c>
      <c r="AY592" s="245" t="s">
        <v>134</v>
      </c>
    </row>
    <row r="593" s="2" customFormat="1" ht="16.5" customHeight="1">
      <c r="A593" s="40"/>
      <c r="B593" s="41"/>
      <c r="C593" s="257" t="s">
        <v>641</v>
      </c>
      <c r="D593" s="257" t="s">
        <v>263</v>
      </c>
      <c r="E593" s="258" t="s">
        <v>508</v>
      </c>
      <c r="F593" s="259" t="s">
        <v>509</v>
      </c>
      <c r="G593" s="260" t="s">
        <v>365</v>
      </c>
      <c r="H593" s="261">
        <v>12</v>
      </c>
      <c r="I593" s="262"/>
      <c r="J593" s="263">
        <f>ROUND(I593*H593,2)</f>
        <v>0</v>
      </c>
      <c r="K593" s="259" t="s">
        <v>140</v>
      </c>
      <c r="L593" s="264"/>
      <c r="M593" s="265" t="s">
        <v>19</v>
      </c>
      <c r="N593" s="266" t="s">
        <v>44</v>
      </c>
      <c r="O593" s="86"/>
      <c r="P593" s="215">
        <f>O593*H593</f>
        <v>0</v>
      </c>
      <c r="Q593" s="215">
        <v>0.011100000000000001</v>
      </c>
      <c r="R593" s="215">
        <f>Q593*H593</f>
        <v>0.13320000000000001</v>
      </c>
      <c r="S593" s="215">
        <v>0</v>
      </c>
      <c r="T593" s="216">
        <f>S593*H593</f>
        <v>0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17" t="s">
        <v>200</v>
      </c>
      <c r="AT593" s="217" t="s">
        <v>263</v>
      </c>
      <c r="AU593" s="217" t="s">
        <v>84</v>
      </c>
      <c r="AY593" s="19" t="s">
        <v>134</v>
      </c>
      <c r="BE593" s="218">
        <f>IF(N593="základní",J593,0)</f>
        <v>0</v>
      </c>
      <c r="BF593" s="218">
        <f>IF(N593="snížená",J593,0)</f>
        <v>0</v>
      </c>
      <c r="BG593" s="218">
        <f>IF(N593="zákl. přenesená",J593,0)</f>
        <v>0</v>
      </c>
      <c r="BH593" s="218">
        <f>IF(N593="sníž. přenesená",J593,0)</f>
        <v>0</v>
      </c>
      <c r="BI593" s="218">
        <f>IF(N593="nulová",J593,0)</f>
        <v>0</v>
      </c>
      <c r="BJ593" s="19" t="s">
        <v>81</v>
      </c>
      <c r="BK593" s="218">
        <f>ROUND(I593*H593,2)</f>
        <v>0</v>
      </c>
      <c r="BL593" s="19" t="s">
        <v>141</v>
      </c>
      <c r="BM593" s="217" t="s">
        <v>1108</v>
      </c>
    </row>
    <row r="594" s="2" customFormat="1" ht="16.5" customHeight="1">
      <c r="A594" s="40"/>
      <c r="B594" s="41"/>
      <c r="C594" s="206" t="s">
        <v>646</v>
      </c>
      <c r="D594" s="206" t="s">
        <v>136</v>
      </c>
      <c r="E594" s="207" t="s">
        <v>518</v>
      </c>
      <c r="F594" s="208" t="s">
        <v>519</v>
      </c>
      <c r="G594" s="209" t="s">
        <v>365</v>
      </c>
      <c r="H594" s="210">
        <v>4</v>
      </c>
      <c r="I594" s="211"/>
      <c r="J594" s="212">
        <f>ROUND(I594*H594,2)</f>
        <v>0</v>
      </c>
      <c r="K594" s="208" t="s">
        <v>140</v>
      </c>
      <c r="L594" s="46"/>
      <c r="M594" s="213" t="s">
        <v>19</v>
      </c>
      <c r="N594" s="214" t="s">
        <v>44</v>
      </c>
      <c r="O594" s="86"/>
      <c r="P594" s="215">
        <f>O594*H594</f>
        <v>0</v>
      </c>
      <c r="Q594" s="215">
        <v>0.21734000000000001</v>
      </c>
      <c r="R594" s="215">
        <f>Q594*H594</f>
        <v>0.86936000000000002</v>
      </c>
      <c r="S594" s="215">
        <v>0</v>
      </c>
      <c r="T594" s="216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17" t="s">
        <v>141</v>
      </c>
      <c r="AT594" s="217" t="s">
        <v>136</v>
      </c>
      <c r="AU594" s="217" t="s">
        <v>84</v>
      </c>
      <c r="AY594" s="19" t="s">
        <v>134</v>
      </c>
      <c r="BE594" s="218">
        <f>IF(N594="základní",J594,0)</f>
        <v>0</v>
      </c>
      <c r="BF594" s="218">
        <f>IF(N594="snížená",J594,0)</f>
        <v>0</v>
      </c>
      <c r="BG594" s="218">
        <f>IF(N594="zákl. přenesená",J594,0)</f>
        <v>0</v>
      </c>
      <c r="BH594" s="218">
        <f>IF(N594="sníž. přenesená",J594,0)</f>
        <v>0</v>
      </c>
      <c r="BI594" s="218">
        <f>IF(N594="nulová",J594,0)</f>
        <v>0</v>
      </c>
      <c r="BJ594" s="19" t="s">
        <v>81</v>
      </c>
      <c r="BK594" s="218">
        <f>ROUND(I594*H594,2)</f>
        <v>0</v>
      </c>
      <c r="BL594" s="19" t="s">
        <v>141</v>
      </c>
      <c r="BM594" s="217" t="s">
        <v>520</v>
      </c>
    </row>
    <row r="595" s="2" customFormat="1">
      <c r="A595" s="40"/>
      <c r="B595" s="41"/>
      <c r="C595" s="42"/>
      <c r="D595" s="219" t="s">
        <v>143</v>
      </c>
      <c r="E595" s="42"/>
      <c r="F595" s="220" t="s">
        <v>521</v>
      </c>
      <c r="G595" s="42"/>
      <c r="H595" s="42"/>
      <c r="I595" s="221"/>
      <c r="J595" s="42"/>
      <c r="K595" s="42"/>
      <c r="L595" s="46"/>
      <c r="M595" s="222"/>
      <c r="N595" s="223"/>
      <c r="O595" s="86"/>
      <c r="P595" s="86"/>
      <c r="Q595" s="86"/>
      <c r="R595" s="86"/>
      <c r="S595" s="86"/>
      <c r="T595" s="87"/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T595" s="19" t="s">
        <v>143</v>
      </c>
      <c r="AU595" s="19" t="s">
        <v>84</v>
      </c>
    </row>
    <row r="596" s="13" customFormat="1">
      <c r="A596" s="13"/>
      <c r="B596" s="224"/>
      <c r="C596" s="225"/>
      <c r="D596" s="226" t="s">
        <v>145</v>
      </c>
      <c r="E596" s="227" t="s">
        <v>19</v>
      </c>
      <c r="F596" s="228" t="s">
        <v>205</v>
      </c>
      <c r="G596" s="225"/>
      <c r="H596" s="227" t="s">
        <v>19</v>
      </c>
      <c r="I596" s="229"/>
      <c r="J596" s="225"/>
      <c r="K596" s="225"/>
      <c r="L596" s="230"/>
      <c r="M596" s="231"/>
      <c r="N596" s="232"/>
      <c r="O596" s="232"/>
      <c r="P596" s="232"/>
      <c r="Q596" s="232"/>
      <c r="R596" s="232"/>
      <c r="S596" s="232"/>
      <c r="T596" s="23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4" t="s">
        <v>145</v>
      </c>
      <c r="AU596" s="234" t="s">
        <v>84</v>
      </c>
      <c r="AV596" s="13" t="s">
        <v>81</v>
      </c>
      <c r="AW596" s="13" t="s">
        <v>34</v>
      </c>
      <c r="AX596" s="13" t="s">
        <v>73</v>
      </c>
      <c r="AY596" s="234" t="s">
        <v>134</v>
      </c>
    </row>
    <row r="597" s="14" customFormat="1">
      <c r="A597" s="14"/>
      <c r="B597" s="235"/>
      <c r="C597" s="236"/>
      <c r="D597" s="226" t="s">
        <v>145</v>
      </c>
      <c r="E597" s="237" t="s">
        <v>19</v>
      </c>
      <c r="F597" s="238" t="s">
        <v>506</v>
      </c>
      <c r="G597" s="236"/>
      <c r="H597" s="239">
        <v>4</v>
      </c>
      <c r="I597" s="240"/>
      <c r="J597" s="236"/>
      <c r="K597" s="236"/>
      <c r="L597" s="241"/>
      <c r="M597" s="242"/>
      <c r="N597" s="243"/>
      <c r="O597" s="243"/>
      <c r="P597" s="243"/>
      <c r="Q597" s="243"/>
      <c r="R597" s="243"/>
      <c r="S597" s="243"/>
      <c r="T597" s="24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5" t="s">
        <v>145</v>
      </c>
      <c r="AU597" s="245" t="s">
        <v>84</v>
      </c>
      <c r="AV597" s="14" t="s">
        <v>84</v>
      </c>
      <c r="AW597" s="14" t="s">
        <v>34</v>
      </c>
      <c r="AX597" s="14" t="s">
        <v>81</v>
      </c>
      <c r="AY597" s="245" t="s">
        <v>134</v>
      </c>
    </row>
    <row r="598" s="2" customFormat="1" ht="16.5" customHeight="1">
      <c r="A598" s="40"/>
      <c r="B598" s="41"/>
      <c r="C598" s="257" t="s">
        <v>651</v>
      </c>
      <c r="D598" s="257" t="s">
        <v>263</v>
      </c>
      <c r="E598" s="258" t="s">
        <v>523</v>
      </c>
      <c r="F598" s="259" t="s">
        <v>524</v>
      </c>
      <c r="G598" s="260" t="s">
        <v>365</v>
      </c>
      <c r="H598" s="261">
        <v>4</v>
      </c>
      <c r="I598" s="262"/>
      <c r="J598" s="263">
        <f>ROUND(I598*H598,2)</f>
        <v>0</v>
      </c>
      <c r="K598" s="259" t="s">
        <v>140</v>
      </c>
      <c r="L598" s="264"/>
      <c r="M598" s="265" t="s">
        <v>19</v>
      </c>
      <c r="N598" s="266" t="s">
        <v>44</v>
      </c>
      <c r="O598" s="86"/>
      <c r="P598" s="215">
        <f>O598*H598</f>
        <v>0</v>
      </c>
      <c r="Q598" s="215">
        <v>0.050599999999999999</v>
      </c>
      <c r="R598" s="215">
        <f>Q598*H598</f>
        <v>0.2024</v>
      </c>
      <c r="S598" s="215">
        <v>0</v>
      </c>
      <c r="T598" s="216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17" t="s">
        <v>200</v>
      </c>
      <c r="AT598" s="217" t="s">
        <v>263</v>
      </c>
      <c r="AU598" s="217" t="s">
        <v>84</v>
      </c>
      <c r="AY598" s="19" t="s">
        <v>134</v>
      </c>
      <c r="BE598" s="218">
        <f>IF(N598="základní",J598,0)</f>
        <v>0</v>
      </c>
      <c r="BF598" s="218">
        <f>IF(N598="snížená",J598,0)</f>
        <v>0</v>
      </c>
      <c r="BG598" s="218">
        <f>IF(N598="zákl. přenesená",J598,0)</f>
        <v>0</v>
      </c>
      <c r="BH598" s="218">
        <f>IF(N598="sníž. přenesená",J598,0)</f>
        <v>0</v>
      </c>
      <c r="BI598" s="218">
        <f>IF(N598="nulová",J598,0)</f>
        <v>0</v>
      </c>
      <c r="BJ598" s="19" t="s">
        <v>81</v>
      </c>
      <c r="BK598" s="218">
        <f>ROUND(I598*H598,2)</f>
        <v>0</v>
      </c>
      <c r="BL598" s="19" t="s">
        <v>141</v>
      </c>
      <c r="BM598" s="217" t="s">
        <v>525</v>
      </c>
    </row>
    <row r="599" s="2" customFormat="1" ht="16.5" customHeight="1">
      <c r="A599" s="40"/>
      <c r="B599" s="41"/>
      <c r="C599" s="257" t="s">
        <v>656</v>
      </c>
      <c r="D599" s="257" t="s">
        <v>263</v>
      </c>
      <c r="E599" s="258" t="s">
        <v>527</v>
      </c>
      <c r="F599" s="259" t="s">
        <v>528</v>
      </c>
      <c r="G599" s="260" t="s">
        <v>365</v>
      </c>
      <c r="H599" s="261">
        <v>4</v>
      </c>
      <c r="I599" s="262"/>
      <c r="J599" s="263">
        <f>ROUND(I599*H599,2)</f>
        <v>0</v>
      </c>
      <c r="K599" s="259" t="s">
        <v>140</v>
      </c>
      <c r="L599" s="264"/>
      <c r="M599" s="265" t="s">
        <v>19</v>
      </c>
      <c r="N599" s="266" t="s">
        <v>44</v>
      </c>
      <c r="O599" s="86"/>
      <c r="P599" s="215">
        <f>O599*H599</f>
        <v>0</v>
      </c>
      <c r="Q599" s="215">
        <v>0.0060000000000000001</v>
      </c>
      <c r="R599" s="215">
        <f>Q599*H599</f>
        <v>0.024</v>
      </c>
      <c r="S599" s="215">
        <v>0</v>
      </c>
      <c r="T599" s="216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17" t="s">
        <v>200</v>
      </c>
      <c r="AT599" s="217" t="s">
        <v>263</v>
      </c>
      <c r="AU599" s="217" t="s">
        <v>84</v>
      </c>
      <c r="AY599" s="19" t="s">
        <v>134</v>
      </c>
      <c r="BE599" s="218">
        <f>IF(N599="základní",J599,0)</f>
        <v>0</v>
      </c>
      <c r="BF599" s="218">
        <f>IF(N599="snížená",J599,0)</f>
        <v>0</v>
      </c>
      <c r="BG599" s="218">
        <f>IF(N599="zákl. přenesená",J599,0)</f>
        <v>0</v>
      </c>
      <c r="BH599" s="218">
        <f>IF(N599="sníž. přenesená",J599,0)</f>
        <v>0</v>
      </c>
      <c r="BI599" s="218">
        <f>IF(N599="nulová",J599,0)</f>
        <v>0</v>
      </c>
      <c r="BJ599" s="19" t="s">
        <v>81</v>
      </c>
      <c r="BK599" s="218">
        <f>ROUND(I599*H599,2)</f>
        <v>0</v>
      </c>
      <c r="BL599" s="19" t="s">
        <v>141</v>
      </c>
      <c r="BM599" s="217" t="s">
        <v>529</v>
      </c>
    </row>
    <row r="600" s="12" customFormat="1" ht="22.8" customHeight="1">
      <c r="A600" s="12"/>
      <c r="B600" s="190"/>
      <c r="C600" s="191"/>
      <c r="D600" s="192" t="s">
        <v>72</v>
      </c>
      <c r="E600" s="204" t="s">
        <v>209</v>
      </c>
      <c r="F600" s="204" t="s">
        <v>541</v>
      </c>
      <c r="G600" s="191"/>
      <c r="H600" s="191"/>
      <c r="I600" s="194"/>
      <c r="J600" s="205">
        <f>BK600</f>
        <v>0</v>
      </c>
      <c r="K600" s="191"/>
      <c r="L600" s="196"/>
      <c r="M600" s="197"/>
      <c r="N600" s="198"/>
      <c r="O600" s="198"/>
      <c r="P600" s="199">
        <f>SUM(P601:P853)</f>
        <v>0</v>
      </c>
      <c r="Q600" s="198"/>
      <c r="R600" s="199">
        <f>SUM(R601:R853)</f>
        <v>768.3224001000001</v>
      </c>
      <c r="S600" s="198"/>
      <c r="T600" s="200">
        <f>SUM(T601:T853)</f>
        <v>113.65800000000002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201" t="s">
        <v>81</v>
      </c>
      <c r="AT600" s="202" t="s">
        <v>72</v>
      </c>
      <c r="AU600" s="202" t="s">
        <v>81</v>
      </c>
      <c r="AY600" s="201" t="s">
        <v>134</v>
      </c>
      <c r="BK600" s="203">
        <f>SUM(BK601:BK853)</f>
        <v>0</v>
      </c>
    </row>
    <row r="601" s="2" customFormat="1" ht="16.5" customHeight="1">
      <c r="A601" s="40"/>
      <c r="B601" s="41"/>
      <c r="C601" s="206" t="s">
        <v>661</v>
      </c>
      <c r="D601" s="206" t="s">
        <v>136</v>
      </c>
      <c r="E601" s="207" t="s">
        <v>543</v>
      </c>
      <c r="F601" s="208" t="s">
        <v>544</v>
      </c>
      <c r="G601" s="209" t="s">
        <v>365</v>
      </c>
      <c r="H601" s="210">
        <v>11</v>
      </c>
      <c r="I601" s="211"/>
      <c r="J601" s="212">
        <f>ROUND(I601*H601,2)</f>
        <v>0</v>
      </c>
      <c r="K601" s="208" t="s">
        <v>140</v>
      </c>
      <c r="L601" s="46"/>
      <c r="M601" s="213" t="s">
        <v>19</v>
      </c>
      <c r="N601" s="214" t="s">
        <v>44</v>
      </c>
      <c r="O601" s="86"/>
      <c r="P601" s="215">
        <f>O601*H601</f>
        <v>0</v>
      </c>
      <c r="Q601" s="215">
        <v>0.00069999999999999999</v>
      </c>
      <c r="R601" s="215">
        <f>Q601*H601</f>
        <v>0.0077000000000000002</v>
      </c>
      <c r="S601" s="215">
        <v>0</v>
      </c>
      <c r="T601" s="216">
        <f>S601*H601</f>
        <v>0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17" t="s">
        <v>141</v>
      </c>
      <c r="AT601" s="217" t="s">
        <v>136</v>
      </c>
      <c r="AU601" s="217" t="s">
        <v>84</v>
      </c>
      <c r="AY601" s="19" t="s">
        <v>134</v>
      </c>
      <c r="BE601" s="218">
        <f>IF(N601="základní",J601,0)</f>
        <v>0</v>
      </c>
      <c r="BF601" s="218">
        <f>IF(N601="snížená",J601,0)</f>
        <v>0</v>
      </c>
      <c r="BG601" s="218">
        <f>IF(N601="zákl. přenesená",J601,0)</f>
        <v>0</v>
      </c>
      <c r="BH601" s="218">
        <f>IF(N601="sníž. přenesená",J601,0)</f>
        <v>0</v>
      </c>
      <c r="BI601" s="218">
        <f>IF(N601="nulová",J601,0)</f>
        <v>0</v>
      </c>
      <c r="BJ601" s="19" t="s">
        <v>81</v>
      </c>
      <c r="BK601" s="218">
        <f>ROUND(I601*H601,2)</f>
        <v>0</v>
      </c>
      <c r="BL601" s="19" t="s">
        <v>141</v>
      </c>
      <c r="BM601" s="217" t="s">
        <v>545</v>
      </c>
    </row>
    <row r="602" s="2" customFormat="1">
      <c r="A602" s="40"/>
      <c r="B602" s="41"/>
      <c r="C602" s="42"/>
      <c r="D602" s="219" t="s">
        <v>143</v>
      </c>
      <c r="E602" s="42"/>
      <c r="F602" s="220" t="s">
        <v>546</v>
      </c>
      <c r="G602" s="42"/>
      <c r="H602" s="42"/>
      <c r="I602" s="221"/>
      <c r="J602" s="42"/>
      <c r="K602" s="42"/>
      <c r="L602" s="46"/>
      <c r="M602" s="222"/>
      <c r="N602" s="223"/>
      <c r="O602" s="86"/>
      <c r="P602" s="86"/>
      <c r="Q602" s="86"/>
      <c r="R602" s="86"/>
      <c r="S602" s="86"/>
      <c r="T602" s="87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T602" s="19" t="s">
        <v>143</v>
      </c>
      <c r="AU602" s="19" t="s">
        <v>84</v>
      </c>
    </row>
    <row r="603" s="13" customFormat="1">
      <c r="A603" s="13"/>
      <c r="B603" s="224"/>
      <c r="C603" s="225"/>
      <c r="D603" s="226" t="s">
        <v>145</v>
      </c>
      <c r="E603" s="227" t="s">
        <v>19</v>
      </c>
      <c r="F603" s="228" t="s">
        <v>547</v>
      </c>
      <c r="G603" s="225"/>
      <c r="H603" s="227" t="s">
        <v>19</v>
      </c>
      <c r="I603" s="229"/>
      <c r="J603" s="225"/>
      <c r="K603" s="225"/>
      <c r="L603" s="230"/>
      <c r="M603" s="231"/>
      <c r="N603" s="232"/>
      <c r="O603" s="232"/>
      <c r="P603" s="232"/>
      <c r="Q603" s="232"/>
      <c r="R603" s="232"/>
      <c r="S603" s="232"/>
      <c r="T603" s="23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4" t="s">
        <v>145</v>
      </c>
      <c r="AU603" s="234" t="s">
        <v>84</v>
      </c>
      <c r="AV603" s="13" t="s">
        <v>81</v>
      </c>
      <c r="AW603" s="13" t="s">
        <v>34</v>
      </c>
      <c r="AX603" s="13" t="s">
        <v>73</v>
      </c>
      <c r="AY603" s="234" t="s">
        <v>134</v>
      </c>
    </row>
    <row r="604" s="14" customFormat="1">
      <c r="A604" s="14"/>
      <c r="B604" s="235"/>
      <c r="C604" s="236"/>
      <c r="D604" s="226" t="s">
        <v>145</v>
      </c>
      <c r="E604" s="237" t="s">
        <v>19</v>
      </c>
      <c r="F604" s="238" t="s">
        <v>1109</v>
      </c>
      <c r="G604" s="236"/>
      <c r="H604" s="239">
        <v>5</v>
      </c>
      <c r="I604" s="240"/>
      <c r="J604" s="236"/>
      <c r="K604" s="236"/>
      <c r="L604" s="241"/>
      <c r="M604" s="242"/>
      <c r="N604" s="243"/>
      <c r="O604" s="243"/>
      <c r="P604" s="243"/>
      <c r="Q604" s="243"/>
      <c r="R604" s="243"/>
      <c r="S604" s="243"/>
      <c r="T604" s="24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5" t="s">
        <v>145</v>
      </c>
      <c r="AU604" s="245" t="s">
        <v>84</v>
      </c>
      <c r="AV604" s="14" t="s">
        <v>84</v>
      </c>
      <c r="AW604" s="14" t="s">
        <v>34</v>
      </c>
      <c r="AX604" s="14" t="s">
        <v>73</v>
      </c>
      <c r="AY604" s="245" t="s">
        <v>134</v>
      </c>
    </row>
    <row r="605" s="14" customFormat="1">
      <c r="A605" s="14"/>
      <c r="B605" s="235"/>
      <c r="C605" s="236"/>
      <c r="D605" s="226" t="s">
        <v>145</v>
      </c>
      <c r="E605" s="237" t="s">
        <v>19</v>
      </c>
      <c r="F605" s="238" t="s">
        <v>551</v>
      </c>
      <c r="G605" s="236"/>
      <c r="H605" s="239">
        <v>1</v>
      </c>
      <c r="I605" s="240"/>
      <c r="J605" s="236"/>
      <c r="K605" s="236"/>
      <c r="L605" s="241"/>
      <c r="M605" s="242"/>
      <c r="N605" s="243"/>
      <c r="O605" s="243"/>
      <c r="P605" s="243"/>
      <c r="Q605" s="243"/>
      <c r="R605" s="243"/>
      <c r="S605" s="243"/>
      <c r="T605" s="244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5" t="s">
        <v>145</v>
      </c>
      <c r="AU605" s="245" t="s">
        <v>84</v>
      </c>
      <c r="AV605" s="14" t="s">
        <v>84</v>
      </c>
      <c r="AW605" s="14" t="s">
        <v>34</v>
      </c>
      <c r="AX605" s="14" t="s">
        <v>73</v>
      </c>
      <c r="AY605" s="245" t="s">
        <v>134</v>
      </c>
    </row>
    <row r="606" s="14" customFormat="1">
      <c r="A606" s="14"/>
      <c r="B606" s="235"/>
      <c r="C606" s="236"/>
      <c r="D606" s="226" t="s">
        <v>145</v>
      </c>
      <c r="E606" s="237" t="s">
        <v>19</v>
      </c>
      <c r="F606" s="238" t="s">
        <v>1110</v>
      </c>
      <c r="G606" s="236"/>
      <c r="H606" s="239">
        <v>1</v>
      </c>
      <c r="I606" s="240"/>
      <c r="J606" s="236"/>
      <c r="K606" s="236"/>
      <c r="L606" s="241"/>
      <c r="M606" s="242"/>
      <c r="N606" s="243"/>
      <c r="O606" s="243"/>
      <c r="P606" s="243"/>
      <c r="Q606" s="243"/>
      <c r="R606" s="243"/>
      <c r="S606" s="243"/>
      <c r="T606" s="24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5" t="s">
        <v>145</v>
      </c>
      <c r="AU606" s="245" t="s">
        <v>84</v>
      </c>
      <c r="AV606" s="14" t="s">
        <v>84</v>
      </c>
      <c r="AW606" s="14" t="s">
        <v>34</v>
      </c>
      <c r="AX606" s="14" t="s">
        <v>73</v>
      </c>
      <c r="AY606" s="245" t="s">
        <v>134</v>
      </c>
    </row>
    <row r="607" s="14" customFormat="1">
      <c r="A607" s="14"/>
      <c r="B607" s="235"/>
      <c r="C607" s="236"/>
      <c r="D607" s="226" t="s">
        <v>145</v>
      </c>
      <c r="E607" s="237" t="s">
        <v>19</v>
      </c>
      <c r="F607" s="238" t="s">
        <v>1111</v>
      </c>
      <c r="G607" s="236"/>
      <c r="H607" s="239">
        <v>1</v>
      </c>
      <c r="I607" s="240"/>
      <c r="J607" s="236"/>
      <c r="K607" s="236"/>
      <c r="L607" s="241"/>
      <c r="M607" s="242"/>
      <c r="N607" s="243"/>
      <c r="O607" s="243"/>
      <c r="P607" s="243"/>
      <c r="Q607" s="243"/>
      <c r="R607" s="243"/>
      <c r="S607" s="243"/>
      <c r="T607" s="244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5" t="s">
        <v>145</v>
      </c>
      <c r="AU607" s="245" t="s">
        <v>84</v>
      </c>
      <c r="AV607" s="14" t="s">
        <v>84</v>
      </c>
      <c r="AW607" s="14" t="s">
        <v>34</v>
      </c>
      <c r="AX607" s="14" t="s">
        <v>73</v>
      </c>
      <c r="AY607" s="245" t="s">
        <v>134</v>
      </c>
    </row>
    <row r="608" s="14" customFormat="1">
      <c r="A608" s="14"/>
      <c r="B608" s="235"/>
      <c r="C608" s="236"/>
      <c r="D608" s="226" t="s">
        <v>145</v>
      </c>
      <c r="E608" s="237" t="s">
        <v>19</v>
      </c>
      <c r="F608" s="238" t="s">
        <v>1112</v>
      </c>
      <c r="G608" s="236"/>
      <c r="H608" s="239">
        <v>2</v>
      </c>
      <c r="I608" s="240"/>
      <c r="J608" s="236"/>
      <c r="K608" s="236"/>
      <c r="L608" s="241"/>
      <c r="M608" s="242"/>
      <c r="N608" s="243"/>
      <c r="O608" s="243"/>
      <c r="P608" s="243"/>
      <c r="Q608" s="243"/>
      <c r="R608" s="243"/>
      <c r="S608" s="243"/>
      <c r="T608" s="24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5" t="s">
        <v>145</v>
      </c>
      <c r="AU608" s="245" t="s">
        <v>84</v>
      </c>
      <c r="AV608" s="14" t="s">
        <v>84</v>
      </c>
      <c r="AW608" s="14" t="s">
        <v>34</v>
      </c>
      <c r="AX608" s="14" t="s">
        <v>73</v>
      </c>
      <c r="AY608" s="245" t="s">
        <v>134</v>
      </c>
    </row>
    <row r="609" s="14" customFormat="1">
      <c r="A609" s="14"/>
      <c r="B609" s="235"/>
      <c r="C609" s="236"/>
      <c r="D609" s="226" t="s">
        <v>145</v>
      </c>
      <c r="E609" s="237" t="s">
        <v>19</v>
      </c>
      <c r="F609" s="238" t="s">
        <v>1113</v>
      </c>
      <c r="G609" s="236"/>
      <c r="H609" s="239">
        <v>1</v>
      </c>
      <c r="I609" s="240"/>
      <c r="J609" s="236"/>
      <c r="K609" s="236"/>
      <c r="L609" s="241"/>
      <c r="M609" s="242"/>
      <c r="N609" s="243"/>
      <c r="O609" s="243"/>
      <c r="P609" s="243"/>
      <c r="Q609" s="243"/>
      <c r="R609" s="243"/>
      <c r="S609" s="243"/>
      <c r="T609" s="24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5" t="s">
        <v>145</v>
      </c>
      <c r="AU609" s="245" t="s">
        <v>84</v>
      </c>
      <c r="AV609" s="14" t="s">
        <v>84</v>
      </c>
      <c r="AW609" s="14" t="s">
        <v>34</v>
      </c>
      <c r="AX609" s="14" t="s">
        <v>73</v>
      </c>
      <c r="AY609" s="245" t="s">
        <v>134</v>
      </c>
    </row>
    <row r="610" s="15" customFormat="1">
      <c r="A610" s="15"/>
      <c r="B610" s="246"/>
      <c r="C610" s="247"/>
      <c r="D610" s="226" t="s">
        <v>145</v>
      </c>
      <c r="E610" s="248" t="s">
        <v>19</v>
      </c>
      <c r="F610" s="249" t="s">
        <v>153</v>
      </c>
      <c r="G610" s="247"/>
      <c r="H610" s="250">
        <v>11</v>
      </c>
      <c r="I610" s="251"/>
      <c r="J610" s="247"/>
      <c r="K610" s="247"/>
      <c r="L610" s="252"/>
      <c r="M610" s="253"/>
      <c r="N610" s="254"/>
      <c r="O610" s="254"/>
      <c r="P610" s="254"/>
      <c r="Q610" s="254"/>
      <c r="R610" s="254"/>
      <c r="S610" s="254"/>
      <c r="T610" s="255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56" t="s">
        <v>145</v>
      </c>
      <c r="AU610" s="256" t="s">
        <v>84</v>
      </c>
      <c r="AV610" s="15" t="s">
        <v>141</v>
      </c>
      <c r="AW610" s="15" t="s">
        <v>34</v>
      </c>
      <c r="AX610" s="15" t="s">
        <v>81</v>
      </c>
      <c r="AY610" s="256" t="s">
        <v>134</v>
      </c>
    </row>
    <row r="611" s="2" customFormat="1" ht="16.5" customHeight="1">
      <c r="A611" s="40"/>
      <c r="B611" s="41"/>
      <c r="C611" s="257" t="s">
        <v>669</v>
      </c>
      <c r="D611" s="257" t="s">
        <v>263</v>
      </c>
      <c r="E611" s="258" t="s">
        <v>563</v>
      </c>
      <c r="F611" s="259" t="s">
        <v>564</v>
      </c>
      <c r="G611" s="260" t="s">
        <v>365</v>
      </c>
      <c r="H611" s="261">
        <v>1</v>
      </c>
      <c r="I611" s="262"/>
      <c r="J611" s="263">
        <f>ROUND(I611*H611,2)</f>
        <v>0</v>
      </c>
      <c r="K611" s="259" t="s">
        <v>140</v>
      </c>
      <c r="L611" s="264"/>
      <c r="M611" s="265" t="s">
        <v>19</v>
      </c>
      <c r="N611" s="266" t="s">
        <v>44</v>
      </c>
      <c r="O611" s="86"/>
      <c r="P611" s="215">
        <f>O611*H611</f>
        <v>0</v>
      </c>
      <c r="Q611" s="215">
        <v>0.0050000000000000001</v>
      </c>
      <c r="R611" s="215">
        <f>Q611*H611</f>
        <v>0.0050000000000000001</v>
      </c>
      <c r="S611" s="215">
        <v>0</v>
      </c>
      <c r="T611" s="216">
        <f>S611*H611</f>
        <v>0</v>
      </c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R611" s="217" t="s">
        <v>200</v>
      </c>
      <c r="AT611" s="217" t="s">
        <v>263</v>
      </c>
      <c r="AU611" s="217" t="s">
        <v>84</v>
      </c>
      <c r="AY611" s="19" t="s">
        <v>134</v>
      </c>
      <c r="BE611" s="218">
        <f>IF(N611="základní",J611,0)</f>
        <v>0</v>
      </c>
      <c r="BF611" s="218">
        <f>IF(N611="snížená",J611,0)</f>
        <v>0</v>
      </c>
      <c r="BG611" s="218">
        <f>IF(N611="zákl. přenesená",J611,0)</f>
        <v>0</v>
      </c>
      <c r="BH611" s="218">
        <f>IF(N611="sníž. přenesená",J611,0)</f>
        <v>0</v>
      </c>
      <c r="BI611" s="218">
        <f>IF(N611="nulová",J611,0)</f>
        <v>0</v>
      </c>
      <c r="BJ611" s="19" t="s">
        <v>81</v>
      </c>
      <c r="BK611" s="218">
        <f>ROUND(I611*H611,2)</f>
        <v>0</v>
      </c>
      <c r="BL611" s="19" t="s">
        <v>141</v>
      </c>
      <c r="BM611" s="217" t="s">
        <v>565</v>
      </c>
    </row>
    <row r="612" s="13" customFormat="1">
      <c r="A612" s="13"/>
      <c r="B612" s="224"/>
      <c r="C612" s="225"/>
      <c r="D612" s="226" t="s">
        <v>145</v>
      </c>
      <c r="E612" s="227" t="s">
        <v>19</v>
      </c>
      <c r="F612" s="228" t="s">
        <v>561</v>
      </c>
      <c r="G612" s="225"/>
      <c r="H612" s="227" t="s">
        <v>19</v>
      </c>
      <c r="I612" s="229"/>
      <c r="J612" s="225"/>
      <c r="K612" s="225"/>
      <c r="L612" s="230"/>
      <c r="M612" s="231"/>
      <c r="N612" s="232"/>
      <c r="O612" s="232"/>
      <c r="P612" s="232"/>
      <c r="Q612" s="232"/>
      <c r="R612" s="232"/>
      <c r="S612" s="232"/>
      <c r="T612" s="23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4" t="s">
        <v>145</v>
      </c>
      <c r="AU612" s="234" t="s">
        <v>84</v>
      </c>
      <c r="AV612" s="13" t="s">
        <v>81</v>
      </c>
      <c r="AW612" s="13" t="s">
        <v>34</v>
      </c>
      <c r="AX612" s="13" t="s">
        <v>73</v>
      </c>
      <c r="AY612" s="234" t="s">
        <v>134</v>
      </c>
    </row>
    <row r="613" s="14" customFormat="1">
      <c r="A613" s="14"/>
      <c r="B613" s="235"/>
      <c r="C613" s="236"/>
      <c r="D613" s="226" t="s">
        <v>145</v>
      </c>
      <c r="E613" s="237" t="s">
        <v>19</v>
      </c>
      <c r="F613" s="238" t="s">
        <v>551</v>
      </c>
      <c r="G613" s="236"/>
      <c r="H613" s="239">
        <v>1</v>
      </c>
      <c r="I613" s="240"/>
      <c r="J613" s="236"/>
      <c r="K613" s="236"/>
      <c r="L613" s="241"/>
      <c r="M613" s="242"/>
      <c r="N613" s="243"/>
      <c r="O613" s="243"/>
      <c r="P613" s="243"/>
      <c r="Q613" s="243"/>
      <c r="R613" s="243"/>
      <c r="S613" s="243"/>
      <c r="T613" s="24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5" t="s">
        <v>145</v>
      </c>
      <c r="AU613" s="245" t="s">
        <v>84</v>
      </c>
      <c r="AV613" s="14" t="s">
        <v>84</v>
      </c>
      <c r="AW613" s="14" t="s">
        <v>34</v>
      </c>
      <c r="AX613" s="14" t="s">
        <v>81</v>
      </c>
      <c r="AY613" s="245" t="s">
        <v>134</v>
      </c>
    </row>
    <row r="614" s="2" customFormat="1" ht="16.5" customHeight="1">
      <c r="A614" s="40"/>
      <c r="B614" s="41"/>
      <c r="C614" s="257" t="s">
        <v>674</v>
      </c>
      <c r="D614" s="257" t="s">
        <v>263</v>
      </c>
      <c r="E614" s="258" t="s">
        <v>1114</v>
      </c>
      <c r="F614" s="259" t="s">
        <v>1115</v>
      </c>
      <c r="G614" s="260" t="s">
        <v>365</v>
      </c>
      <c r="H614" s="261">
        <v>3</v>
      </c>
      <c r="I614" s="262"/>
      <c r="J614" s="263">
        <f>ROUND(I614*H614,2)</f>
        <v>0</v>
      </c>
      <c r="K614" s="259" t="s">
        <v>140</v>
      </c>
      <c r="L614" s="264"/>
      <c r="M614" s="265" t="s">
        <v>19</v>
      </c>
      <c r="N614" s="266" t="s">
        <v>44</v>
      </c>
      <c r="O614" s="86"/>
      <c r="P614" s="215">
        <f>O614*H614</f>
        <v>0</v>
      </c>
      <c r="Q614" s="215">
        <v>0.0035000000000000001</v>
      </c>
      <c r="R614" s="215">
        <f>Q614*H614</f>
        <v>0.010500000000000001</v>
      </c>
      <c r="S614" s="215">
        <v>0</v>
      </c>
      <c r="T614" s="216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17" t="s">
        <v>200</v>
      </c>
      <c r="AT614" s="217" t="s">
        <v>263</v>
      </c>
      <c r="AU614" s="217" t="s">
        <v>84</v>
      </c>
      <c r="AY614" s="19" t="s">
        <v>134</v>
      </c>
      <c r="BE614" s="218">
        <f>IF(N614="základní",J614,0)</f>
        <v>0</v>
      </c>
      <c r="BF614" s="218">
        <f>IF(N614="snížená",J614,0)</f>
        <v>0</v>
      </c>
      <c r="BG614" s="218">
        <f>IF(N614="zákl. přenesená",J614,0)</f>
        <v>0</v>
      </c>
      <c r="BH614" s="218">
        <f>IF(N614="sníž. přenesená",J614,0)</f>
        <v>0</v>
      </c>
      <c r="BI614" s="218">
        <f>IF(N614="nulová",J614,0)</f>
        <v>0</v>
      </c>
      <c r="BJ614" s="19" t="s">
        <v>81</v>
      </c>
      <c r="BK614" s="218">
        <f>ROUND(I614*H614,2)</f>
        <v>0</v>
      </c>
      <c r="BL614" s="19" t="s">
        <v>141</v>
      </c>
      <c r="BM614" s="217" t="s">
        <v>1116</v>
      </c>
    </row>
    <row r="615" s="13" customFormat="1">
      <c r="A615" s="13"/>
      <c r="B615" s="224"/>
      <c r="C615" s="225"/>
      <c r="D615" s="226" t="s">
        <v>145</v>
      </c>
      <c r="E615" s="227" t="s">
        <v>19</v>
      </c>
      <c r="F615" s="228" t="s">
        <v>561</v>
      </c>
      <c r="G615" s="225"/>
      <c r="H615" s="227" t="s">
        <v>19</v>
      </c>
      <c r="I615" s="229"/>
      <c r="J615" s="225"/>
      <c r="K615" s="225"/>
      <c r="L615" s="230"/>
      <c r="M615" s="231"/>
      <c r="N615" s="232"/>
      <c r="O615" s="232"/>
      <c r="P615" s="232"/>
      <c r="Q615" s="232"/>
      <c r="R615" s="232"/>
      <c r="S615" s="232"/>
      <c r="T615" s="23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4" t="s">
        <v>145</v>
      </c>
      <c r="AU615" s="234" t="s">
        <v>84</v>
      </c>
      <c r="AV615" s="13" t="s">
        <v>81</v>
      </c>
      <c r="AW615" s="13" t="s">
        <v>34</v>
      </c>
      <c r="AX615" s="13" t="s">
        <v>73</v>
      </c>
      <c r="AY615" s="234" t="s">
        <v>134</v>
      </c>
    </row>
    <row r="616" s="14" customFormat="1">
      <c r="A616" s="14"/>
      <c r="B616" s="235"/>
      <c r="C616" s="236"/>
      <c r="D616" s="226" t="s">
        <v>145</v>
      </c>
      <c r="E616" s="237" t="s">
        <v>19</v>
      </c>
      <c r="F616" s="238" t="s">
        <v>1112</v>
      </c>
      <c r="G616" s="236"/>
      <c r="H616" s="239">
        <v>2</v>
      </c>
      <c r="I616" s="240"/>
      <c r="J616" s="236"/>
      <c r="K616" s="236"/>
      <c r="L616" s="241"/>
      <c r="M616" s="242"/>
      <c r="N616" s="243"/>
      <c r="O616" s="243"/>
      <c r="P616" s="243"/>
      <c r="Q616" s="243"/>
      <c r="R616" s="243"/>
      <c r="S616" s="243"/>
      <c r="T616" s="24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5" t="s">
        <v>145</v>
      </c>
      <c r="AU616" s="245" t="s">
        <v>84</v>
      </c>
      <c r="AV616" s="14" t="s">
        <v>84</v>
      </c>
      <c r="AW616" s="14" t="s">
        <v>34</v>
      </c>
      <c r="AX616" s="14" t="s">
        <v>73</v>
      </c>
      <c r="AY616" s="245" t="s">
        <v>134</v>
      </c>
    </row>
    <row r="617" s="14" customFormat="1">
      <c r="A617" s="14"/>
      <c r="B617" s="235"/>
      <c r="C617" s="236"/>
      <c r="D617" s="226" t="s">
        <v>145</v>
      </c>
      <c r="E617" s="237" t="s">
        <v>19</v>
      </c>
      <c r="F617" s="238" t="s">
        <v>1113</v>
      </c>
      <c r="G617" s="236"/>
      <c r="H617" s="239">
        <v>1</v>
      </c>
      <c r="I617" s="240"/>
      <c r="J617" s="236"/>
      <c r="K617" s="236"/>
      <c r="L617" s="241"/>
      <c r="M617" s="242"/>
      <c r="N617" s="243"/>
      <c r="O617" s="243"/>
      <c r="P617" s="243"/>
      <c r="Q617" s="243"/>
      <c r="R617" s="243"/>
      <c r="S617" s="243"/>
      <c r="T617" s="24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5" t="s">
        <v>145</v>
      </c>
      <c r="AU617" s="245" t="s">
        <v>84</v>
      </c>
      <c r="AV617" s="14" t="s">
        <v>84</v>
      </c>
      <c r="AW617" s="14" t="s">
        <v>34</v>
      </c>
      <c r="AX617" s="14" t="s">
        <v>73</v>
      </c>
      <c r="AY617" s="245" t="s">
        <v>134</v>
      </c>
    </row>
    <row r="618" s="15" customFormat="1">
      <c r="A618" s="15"/>
      <c r="B618" s="246"/>
      <c r="C618" s="247"/>
      <c r="D618" s="226" t="s">
        <v>145</v>
      </c>
      <c r="E618" s="248" t="s">
        <v>19</v>
      </c>
      <c r="F618" s="249" t="s">
        <v>153</v>
      </c>
      <c r="G618" s="247"/>
      <c r="H618" s="250">
        <v>3</v>
      </c>
      <c r="I618" s="251"/>
      <c r="J618" s="247"/>
      <c r="K618" s="247"/>
      <c r="L618" s="252"/>
      <c r="M618" s="253"/>
      <c r="N618" s="254"/>
      <c r="O618" s="254"/>
      <c r="P618" s="254"/>
      <c r="Q618" s="254"/>
      <c r="R618" s="254"/>
      <c r="S618" s="254"/>
      <c r="T618" s="255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56" t="s">
        <v>145</v>
      </c>
      <c r="AU618" s="256" t="s">
        <v>84</v>
      </c>
      <c r="AV618" s="15" t="s">
        <v>141</v>
      </c>
      <c r="AW618" s="15" t="s">
        <v>34</v>
      </c>
      <c r="AX618" s="15" t="s">
        <v>81</v>
      </c>
      <c r="AY618" s="256" t="s">
        <v>134</v>
      </c>
    </row>
    <row r="619" s="2" customFormat="1" ht="16.5" customHeight="1">
      <c r="A619" s="40"/>
      <c r="B619" s="41"/>
      <c r="C619" s="257" t="s">
        <v>688</v>
      </c>
      <c r="D619" s="257" t="s">
        <v>263</v>
      </c>
      <c r="E619" s="258" t="s">
        <v>1117</v>
      </c>
      <c r="F619" s="259" t="s">
        <v>1118</v>
      </c>
      <c r="G619" s="260" t="s">
        <v>365</v>
      </c>
      <c r="H619" s="261">
        <v>5</v>
      </c>
      <c r="I619" s="262"/>
      <c r="J619" s="263">
        <f>ROUND(I619*H619,2)</f>
        <v>0</v>
      </c>
      <c r="K619" s="259" t="s">
        <v>140</v>
      </c>
      <c r="L619" s="264"/>
      <c r="M619" s="265" t="s">
        <v>19</v>
      </c>
      <c r="N619" s="266" t="s">
        <v>44</v>
      </c>
      <c r="O619" s="86"/>
      <c r="P619" s="215">
        <f>O619*H619</f>
        <v>0</v>
      </c>
      <c r="Q619" s="215">
        <v>0.0012999999999999999</v>
      </c>
      <c r="R619" s="215">
        <f>Q619*H619</f>
        <v>0.0064999999999999997</v>
      </c>
      <c r="S619" s="215">
        <v>0</v>
      </c>
      <c r="T619" s="216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17" t="s">
        <v>200</v>
      </c>
      <c r="AT619" s="217" t="s">
        <v>263</v>
      </c>
      <c r="AU619" s="217" t="s">
        <v>84</v>
      </c>
      <c r="AY619" s="19" t="s">
        <v>134</v>
      </c>
      <c r="BE619" s="218">
        <f>IF(N619="základní",J619,0)</f>
        <v>0</v>
      </c>
      <c r="BF619" s="218">
        <f>IF(N619="snížená",J619,0)</f>
        <v>0</v>
      </c>
      <c r="BG619" s="218">
        <f>IF(N619="zákl. přenesená",J619,0)</f>
        <v>0</v>
      </c>
      <c r="BH619" s="218">
        <f>IF(N619="sníž. přenesená",J619,0)</f>
        <v>0</v>
      </c>
      <c r="BI619" s="218">
        <f>IF(N619="nulová",J619,0)</f>
        <v>0</v>
      </c>
      <c r="BJ619" s="19" t="s">
        <v>81</v>
      </c>
      <c r="BK619" s="218">
        <f>ROUND(I619*H619,2)</f>
        <v>0</v>
      </c>
      <c r="BL619" s="19" t="s">
        <v>141</v>
      </c>
      <c r="BM619" s="217" t="s">
        <v>1119</v>
      </c>
    </row>
    <row r="620" s="13" customFormat="1">
      <c r="A620" s="13"/>
      <c r="B620" s="224"/>
      <c r="C620" s="225"/>
      <c r="D620" s="226" t="s">
        <v>145</v>
      </c>
      <c r="E620" s="227" t="s">
        <v>19</v>
      </c>
      <c r="F620" s="228" t="s">
        <v>561</v>
      </c>
      <c r="G620" s="225"/>
      <c r="H620" s="227" t="s">
        <v>19</v>
      </c>
      <c r="I620" s="229"/>
      <c r="J620" s="225"/>
      <c r="K620" s="225"/>
      <c r="L620" s="230"/>
      <c r="M620" s="231"/>
      <c r="N620" s="232"/>
      <c r="O620" s="232"/>
      <c r="P620" s="232"/>
      <c r="Q620" s="232"/>
      <c r="R620" s="232"/>
      <c r="S620" s="232"/>
      <c r="T620" s="23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4" t="s">
        <v>145</v>
      </c>
      <c r="AU620" s="234" t="s">
        <v>84</v>
      </c>
      <c r="AV620" s="13" t="s">
        <v>81</v>
      </c>
      <c r="AW620" s="13" t="s">
        <v>34</v>
      </c>
      <c r="AX620" s="13" t="s">
        <v>73</v>
      </c>
      <c r="AY620" s="234" t="s">
        <v>134</v>
      </c>
    </row>
    <row r="621" s="14" customFormat="1">
      <c r="A621" s="14"/>
      <c r="B621" s="235"/>
      <c r="C621" s="236"/>
      <c r="D621" s="226" t="s">
        <v>145</v>
      </c>
      <c r="E621" s="237" t="s">
        <v>19</v>
      </c>
      <c r="F621" s="238" t="s">
        <v>1109</v>
      </c>
      <c r="G621" s="236"/>
      <c r="H621" s="239">
        <v>5</v>
      </c>
      <c r="I621" s="240"/>
      <c r="J621" s="236"/>
      <c r="K621" s="236"/>
      <c r="L621" s="241"/>
      <c r="M621" s="242"/>
      <c r="N621" s="243"/>
      <c r="O621" s="243"/>
      <c r="P621" s="243"/>
      <c r="Q621" s="243"/>
      <c r="R621" s="243"/>
      <c r="S621" s="243"/>
      <c r="T621" s="24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5" t="s">
        <v>145</v>
      </c>
      <c r="AU621" s="245" t="s">
        <v>84</v>
      </c>
      <c r="AV621" s="14" t="s">
        <v>84</v>
      </c>
      <c r="AW621" s="14" t="s">
        <v>34</v>
      </c>
      <c r="AX621" s="14" t="s">
        <v>81</v>
      </c>
      <c r="AY621" s="245" t="s">
        <v>134</v>
      </c>
    </row>
    <row r="622" s="2" customFormat="1" ht="16.5" customHeight="1">
      <c r="A622" s="40"/>
      <c r="B622" s="41"/>
      <c r="C622" s="257" t="s">
        <v>693</v>
      </c>
      <c r="D622" s="257" t="s">
        <v>263</v>
      </c>
      <c r="E622" s="258" t="s">
        <v>1120</v>
      </c>
      <c r="F622" s="259" t="s">
        <v>1121</v>
      </c>
      <c r="G622" s="260" t="s">
        <v>365</v>
      </c>
      <c r="H622" s="261">
        <v>2</v>
      </c>
      <c r="I622" s="262"/>
      <c r="J622" s="263">
        <f>ROUND(I622*H622,2)</f>
        <v>0</v>
      </c>
      <c r="K622" s="259" t="s">
        <v>140</v>
      </c>
      <c r="L622" s="264"/>
      <c r="M622" s="265" t="s">
        <v>19</v>
      </c>
      <c r="N622" s="266" t="s">
        <v>44</v>
      </c>
      <c r="O622" s="86"/>
      <c r="P622" s="215">
        <f>O622*H622</f>
        <v>0</v>
      </c>
      <c r="Q622" s="215">
        <v>0.0077000000000000002</v>
      </c>
      <c r="R622" s="215">
        <f>Q622*H622</f>
        <v>0.015400000000000001</v>
      </c>
      <c r="S622" s="215">
        <v>0</v>
      </c>
      <c r="T622" s="216">
        <f>S622*H622</f>
        <v>0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17" t="s">
        <v>200</v>
      </c>
      <c r="AT622" s="217" t="s">
        <v>263</v>
      </c>
      <c r="AU622" s="217" t="s">
        <v>84</v>
      </c>
      <c r="AY622" s="19" t="s">
        <v>134</v>
      </c>
      <c r="BE622" s="218">
        <f>IF(N622="základní",J622,0)</f>
        <v>0</v>
      </c>
      <c r="BF622" s="218">
        <f>IF(N622="snížená",J622,0)</f>
        <v>0</v>
      </c>
      <c r="BG622" s="218">
        <f>IF(N622="zákl. přenesená",J622,0)</f>
        <v>0</v>
      </c>
      <c r="BH622" s="218">
        <f>IF(N622="sníž. přenesená",J622,0)</f>
        <v>0</v>
      </c>
      <c r="BI622" s="218">
        <f>IF(N622="nulová",J622,0)</f>
        <v>0</v>
      </c>
      <c r="BJ622" s="19" t="s">
        <v>81</v>
      </c>
      <c r="BK622" s="218">
        <f>ROUND(I622*H622,2)</f>
        <v>0</v>
      </c>
      <c r="BL622" s="19" t="s">
        <v>141</v>
      </c>
      <c r="BM622" s="217" t="s">
        <v>1122</v>
      </c>
    </row>
    <row r="623" s="13" customFormat="1">
      <c r="A623" s="13"/>
      <c r="B623" s="224"/>
      <c r="C623" s="225"/>
      <c r="D623" s="226" t="s">
        <v>145</v>
      </c>
      <c r="E623" s="227" t="s">
        <v>19</v>
      </c>
      <c r="F623" s="228" t="s">
        <v>561</v>
      </c>
      <c r="G623" s="225"/>
      <c r="H623" s="227" t="s">
        <v>19</v>
      </c>
      <c r="I623" s="229"/>
      <c r="J623" s="225"/>
      <c r="K623" s="225"/>
      <c r="L623" s="230"/>
      <c r="M623" s="231"/>
      <c r="N623" s="232"/>
      <c r="O623" s="232"/>
      <c r="P623" s="232"/>
      <c r="Q623" s="232"/>
      <c r="R623" s="232"/>
      <c r="S623" s="232"/>
      <c r="T623" s="23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4" t="s">
        <v>145</v>
      </c>
      <c r="AU623" s="234" t="s">
        <v>84</v>
      </c>
      <c r="AV623" s="13" t="s">
        <v>81</v>
      </c>
      <c r="AW623" s="13" t="s">
        <v>34</v>
      </c>
      <c r="AX623" s="13" t="s">
        <v>73</v>
      </c>
      <c r="AY623" s="234" t="s">
        <v>134</v>
      </c>
    </row>
    <row r="624" s="14" customFormat="1">
      <c r="A624" s="14"/>
      <c r="B624" s="235"/>
      <c r="C624" s="236"/>
      <c r="D624" s="226" t="s">
        <v>145</v>
      </c>
      <c r="E624" s="237" t="s">
        <v>19</v>
      </c>
      <c r="F624" s="238" t="s">
        <v>1110</v>
      </c>
      <c r="G624" s="236"/>
      <c r="H624" s="239">
        <v>1</v>
      </c>
      <c r="I624" s="240"/>
      <c r="J624" s="236"/>
      <c r="K624" s="236"/>
      <c r="L624" s="241"/>
      <c r="M624" s="242"/>
      <c r="N624" s="243"/>
      <c r="O624" s="243"/>
      <c r="P624" s="243"/>
      <c r="Q624" s="243"/>
      <c r="R624" s="243"/>
      <c r="S624" s="243"/>
      <c r="T624" s="24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5" t="s">
        <v>145</v>
      </c>
      <c r="AU624" s="245" t="s">
        <v>84</v>
      </c>
      <c r="AV624" s="14" t="s">
        <v>84</v>
      </c>
      <c r="AW624" s="14" t="s">
        <v>34</v>
      </c>
      <c r="AX624" s="14" t="s">
        <v>73</v>
      </c>
      <c r="AY624" s="245" t="s">
        <v>134</v>
      </c>
    </row>
    <row r="625" s="14" customFormat="1">
      <c r="A625" s="14"/>
      <c r="B625" s="235"/>
      <c r="C625" s="236"/>
      <c r="D625" s="226" t="s">
        <v>145</v>
      </c>
      <c r="E625" s="237" t="s">
        <v>19</v>
      </c>
      <c r="F625" s="238" t="s">
        <v>1111</v>
      </c>
      <c r="G625" s="236"/>
      <c r="H625" s="239">
        <v>1</v>
      </c>
      <c r="I625" s="240"/>
      <c r="J625" s="236"/>
      <c r="K625" s="236"/>
      <c r="L625" s="241"/>
      <c r="M625" s="242"/>
      <c r="N625" s="243"/>
      <c r="O625" s="243"/>
      <c r="P625" s="243"/>
      <c r="Q625" s="243"/>
      <c r="R625" s="243"/>
      <c r="S625" s="243"/>
      <c r="T625" s="24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5" t="s">
        <v>145</v>
      </c>
      <c r="AU625" s="245" t="s">
        <v>84</v>
      </c>
      <c r="AV625" s="14" t="s">
        <v>84</v>
      </c>
      <c r="AW625" s="14" t="s">
        <v>34</v>
      </c>
      <c r="AX625" s="14" t="s">
        <v>73</v>
      </c>
      <c r="AY625" s="245" t="s">
        <v>134</v>
      </c>
    </row>
    <row r="626" s="15" customFormat="1">
      <c r="A626" s="15"/>
      <c r="B626" s="246"/>
      <c r="C626" s="247"/>
      <c r="D626" s="226" t="s">
        <v>145</v>
      </c>
      <c r="E626" s="248" t="s">
        <v>19</v>
      </c>
      <c r="F626" s="249" t="s">
        <v>153</v>
      </c>
      <c r="G626" s="247"/>
      <c r="H626" s="250">
        <v>2</v>
      </c>
      <c r="I626" s="251"/>
      <c r="J626" s="247"/>
      <c r="K626" s="247"/>
      <c r="L626" s="252"/>
      <c r="M626" s="253"/>
      <c r="N626" s="254"/>
      <c r="O626" s="254"/>
      <c r="P626" s="254"/>
      <c r="Q626" s="254"/>
      <c r="R626" s="254"/>
      <c r="S626" s="254"/>
      <c r="T626" s="255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56" t="s">
        <v>145</v>
      </c>
      <c r="AU626" s="256" t="s">
        <v>84</v>
      </c>
      <c r="AV626" s="15" t="s">
        <v>141</v>
      </c>
      <c r="AW626" s="15" t="s">
        <v>34</v>
      </c>
      <c r="AX626" s="15" t="s">
        <v>81</v>
      </c>
      <c r="AY626" s="256" t="s">
        <v>134</v>
      </c>
    </row>
    <row r="627" s="2" customFormat="1" ht="16.5" customHeight="1">
      <c r="A627" s="40"/>
      <c r="B627" s="41"/>
      <c r="C627" s="206" t="s">
        <v>714</v>
      </c>
      <c r="D627" s="206" t="s">
        <v>136</v>
      </c>
      <c r="E627" s="207" t="s">
        <v>583</v>
      </c>
      <c r="F627" s="208" t="s">
        <v>584</v>
      </c>
      <c r="G627" s="209" t="s">
        <v>365</v>
      </c>
      <c r="H627" s="210">
        <v>11</v>
      </c>
      <c r="I627" s="211"/>
      <c r="J627" s="212">
        <f>ROUND(I627*H627,2)</f>
        <v>0</v>
      </c>
      <c r="K627" s="208" t="s">
        <v>140</v>
      </c>
      <c r="L627" s="46"/>
      <c r="M627" s="213" t="s">
        <v>19</v>
      </c>
      <c r="N627" s="214" t="s">
        <v>44</v>
      </c>
      <c r="O627" s="86"/>
      <c r="P627" s="215">
        <f>O627*H627</f>
        <v>0</v>
      </c>
      <c r="Q627" s="215">
        <v>0.11241</v>
      </c>
      <c r="R627" s="215">
        <f>Q627*H627</f>
        <v>1.23651</v>
      </c>
      <c r="S627" s="215">
        <v>0</v>
      </c>
      <c r="T627" s="216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17" t="s">
        <v>141</v>
      </c>
      <c r="AT627" s="217" t="s">
        <v>136</v>
      </c>
      <c r="AU627" s="217" t="s">
        <v>84</v>
      </c>
      <c r="AY627" s="19" t="s">
        <v>134</v>
      </c>
      <c r="BE627" s="218">
        <f>IF(N627="základní",J627,0)</f>
        <v>0</v>
      </c>
      <c r="BF627" s="218">
        <f>IF(N627="snížená",J627,0)</f>
        <v>0</v>
      </c>
      <c r="BG627" s="218">
        <f>IF(N627="zákl. přenesená",J627,0)</f>
        <v>0</v>
      </c>
      <c r="BH627" s="218">
        <f>IF(N627="sníž. přenesená",J627,0)</f>
        <v>0</v>
      </c>
      <c r="BI627" s="218">
        <f>IF(N627="nulová",J627,0)</f>
        <v>0</v>
      </c>
      <c r="BJ627" s="19" t="s">
        <v>81</v>
      </c>
      <c r="BK627" s="218">
        <f>ROUND(I627*H627,2)</f>
        <v>0</v>
      </c>
      <c r="BL627" s="19" t="s">
        <v>141</v>
      </c>
      <c r="BM627" s="217" t="s">
        <v>585</v>
      </c>
    </row>
    <row r="628" s="2" customFormat="1">
      <c r="A628" s="40"/>
      <c r="B628" s="41"/>
      <c r="C628" s="42"/>
      <c r="D628" s="219" t="s">
        <v>143</v>
      </c>
      <c r="E628" s="42"/>
      <c r="F628" s="220" t="s">
        <v>586</v>
      </c>
      <c r="G628" s="42"/>
      <c r="H628" s="42"/>
      <c r="I628" s="221"/>
      <c r="J628" s="42"/>
      <c r="K628" s="42"/>
      <c r="L628" s="46"/>
      <c r="M628" s="222"/>
      <c r="N628" s="223"/>
      <c r="O628" s="86"/>
      <c r="P628" s="86"/>
      <c r="Q628" s="86"/>
      <c r="R628" s="86"/>
      <c r="S628" s="86"/>
      <c r="T628" s="87"/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T628" s="19" t="s">
        <v>143</v>
      </c>
      <c r="AU628" s="19" t="s">
        <v>84</v>
      </c>
    </row>
    <row r="629" s="13" customFormat="1">
      <c r="A629" s="13"/>
      <c r="B629" s="224"/>
      <c r="C629" s="225"/>
      <c r="D629" s="226" t="s">
        <v>145</v>
      </c>
      <c r="E629" s="227" t="s">
        <v>19</v>
      </c>
      <c r="F629" s="228" t="s">
        <v>547</v>
      </c>
      <c r="G629" s="225"/>
      <c r="H629" s="227" t="s">
        <v>19</v>
      </c>
      <c r="I629" s="229"/>
      <c r="J629" s="225"/>
      <c r="K629" s="225"/>
      <c r="L629" s="230"/>
      <c r="M629" s="231"/>
      <c r="N629" s="232"/>
      <c r="O629" s="232"/>
      <c r="P629" s="232"/>
      <c r="Q629" s="232"/>
      <c r="R629" s="232"/>
      <c r="S629" s="232"/>
      <c r="T629" s="23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4" t="s">
        <v>145</v>
      </c>
      <c r="AU629" s="234" t="s">
        <v>84</v>
      </c>
      <c r="AV629" s="13" t="s">
        <v>81</v>
      </c>
      <c r="AW629" s="13" t="s">
        <v>34</v>
      </c>
      <c r="AX629" s="13" t="s">
        <v>73</v>
      </c>
      <c r="AY629" s="234" t="s">
        <v>134</v>
      </c>
    </row>
    <row r="630" s="14" customFormat="1">
      <c r="A630" s="14"/>
      <c r="B630" s="235"/>
      <c r="C630" s="236"/>
      <c r="D630" s="226" t="s">
        <v>145</v>
      </c>
      <c r="E630" s="237" t="s">
        <v>19</v>
      </c>
      <c r="F630" s="238" t="s">
        <v>1109</v>
      </c>
      <c r="G630" s="236"/>
      <c r="H630" s="239">
        <v>5</v>
      </c>
      <c r="I630" s="240"/>
      <c r="J630" s="236"/>
      <c r="K630" s="236"/>
      <c r="L630" s="241"/>
      <c r="M630" s="242"/>
      <c r="N630" s="243"/>
      <c r="O630" s="243"/>
      <c r="P630" s="243"/>
      <c r="Q630" s="243"/>
      <c r="R630" s="243"/>
      <c r="S630" s="243"/>
      <c r="T630" s="24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5" t="s">
        <v>145</v>
      </c>
      <c r="AU630" s="245" t="s">
        <v>84</v>
      </c>
      <c r="AV630" s="14" t="s">
        <v>84</v>
      </c>
      <c r="AW630" s="14" t="s">
        <v>34</v>
      </c>
      <c r="AX630" s="14" t="s">
        <v>73</v>
      </c>
      <c r="AY630" s="245" t="s">
        <v>134</v>
      </c>
    </row>
    <row r="631" s="14" customFormat="1">
      <c r="A631" s="14"/>
      <c r="B631" s="235"/>
      <c r="C631" s="236"/>
      <c r="D631" s="226" t="s">
        <v>145</v>
      </c>
      <c r="E631" s="237" t="s">
        <v>19</v>
      </c>
      <c r="F631" s="238" t="s">
        <v>551</v>
      </c>
      <c r="G631" s="236"/>
      <c r="H631" s="239">
        <v>1</v>
      </c>
      <c r="I631" s="240"/>
      <c r="J631" s="236"/>
      <c r="K631" s="236"/>
      <c r="L631" s="241"/>
      <c r="M631" s="242"/>
      <c r="N631" s="243"/>
      <c r="O631" s="243"/>
      <c r="P631" s="243"/>
      <c r="Q631" s="243"/>
      <c r="R631" s="243"/>
      <c r="S631" s="243"/>
      <c r="T631" s="244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5" t="s">
        <v>145</v>
      </c>
      <c r="AU631" s="245" t="s">
        <v>84</v>
      </c>
      <c r="AV631" s="14" t="s">
        <v>84</v>
      </c>
      <c r="AW631" s="14" t="s">
        <v>34</v>
      </c>
      <c r="AX631" s="14" t="s">
        <v>73</v>
      </c>
      <c r="AY631" s="245" t="s">
        <v>134</v>
      </c>
    </row>
    <row r="632" s="14" customFormat="1">
      <c r="A632" s="14"/>
      <c r="B632" s="235"/>
      <c r="C632" s="236"/>
      <c r="D632" s="226" t="s">
        <v>145</v>
      </c>
      <c r="E632" s="237" t="s">
        <v>19</v>
      </c>
      <c r="F632" s="238" t="s">
        <v>1110</v>
      </c>
      <c r="G632" s="236"/>
      <c r="H632" s="239">
        <v>1</v>
      </c>
      <c r="I632" s="240"/>
      <c r="J632" s="236"/>
      <c r="K632" s="236"/>
      <c r="L632" s="241"/>
      <c r="M632" s="242"/>
      <c r="N632" s="243"/>
      <c r="O632" s="243"/>
      <c r="P632" s="243"/>
      <c r="Q632" s="243"/>
      <c r="R632" s="243"/>
      <c r="S632" s="243"/>
      <c r="T632" s="24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5" t="s">
        <v>145</v>
      </c>
      <c r="AU632" s="245" t="s">
        <v>84</v>
      </c>
      <c r="AV632" s="14" t="s">
        <v>84</v>
      </c>
      <c r="AW632" s="14" t="s">
        <v>34</v>
      </c>
      <c r="AX632" s="14" t="s">
        <v>73</v>
      </c>
      <c r="AY632" s="245" t="s">
        <v>134</v>
      </c>
    </row>
    <row r="633" s="14" customFormat="1">
      <c r="A633" s="14"/>
      <c r="B633" s="235"/>
      <c r="C633" s="236"/>
      <c r="D633" s="226" t="s">
        <v>145</v>
      </c>
      <c r="E633" s="237" t="s">
        <v>19</v>
      </c>
      <c r="F633" s="238" t="s">
        <v>1111</v>
      </c>
      <c r="G633" s="236"/>
      <c r="H633" s="239">
        <v>1</v>
      </c>
      <c r="I633" s="240"/>
      <c r="J633" s="236"/>
      <c r="K633" s="236"/>
      <c r="L633" s="241"/>
      <c r="M633" s="242"/>
      <c r="N633" s="243"/>
      <c r="O633" s="243"/>
      <c r="P633" s="243"/>
      <c r="Q633" s="243"/>
      <c r="R633" s="243"/>
      <c r="S633" s="243"/>
      <c r="T633" s="244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5" t="s">
        <v>145</v>
      </c>
      <c r="AU633" s="245" t="s">
        <v>84</v>
      </c>
      <c r="AV633" s="14" t="s">
        <v>84</v>
      </c>
      <c r="AW633" s="14" t="s">
        <v>34</v>
      </c>
      <c r="AX633" s="14" t="s">
        <v>73</v>
      </c>
      <c r="AY633" s="245" t="s">
        <v>134</v>
      </c>
    </row>
    <row r="634" s="14" customFormat="1">
      <c r="A634" s="14"/>
      <c r="B634" s="235"/>
      <c r="C634" s="236"/>
      <c r="D634" s="226" t="s">
        <v>145</v>
      </c>
      <c r="E634" s="237" t="s">
        <v>19</v>
      </c>
      <c r="F634" s="238" t="s">
        <v>1112</v>
      </c>
      <c r="G634" s="236"/>
      <c r="H634" s="239">
        <v>2</v>
      </c>
      <c r="I634" s="240"/>
      <c r="J634" s="236"/>
      <c r="K634" s="236"/>
      <c r="L634" s="241"/>
      <c r="M634" s="242"/>
      <c r="N634" s="243"/>
      <c r="O634" s="243"/>
      <c r="P634" s="243"/>
      <c r="Q634" s="243"/>
      <c r="R634" s="243"/>
      <c r="S634" s="243"/>
      <c r="T634" s="244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5" t="s">
        <v>145</v>
      </c>
      <c r="AU634" s="245" t="s">
        <v>84</v>
      </c>
      <c r="AV634" s="14" t="s">
        <v>84</v>
      </c>
      <c r="AW634" s="14" t="s">
        <v>34</v>
      </c>
      <c r="AX634" s="14" t="s">
        <v>73</v>
      </c>
      <c r="AY634" s="245" t="s">
        <v>134</v>
      </c>
    </row>
    <row r="635" s="14" customFormat="1">
      <c r="A635" s="14"/>
      <c r="B635" s="235"/>
      <c r="C635" s="236"/>
      <c r="D635" s="226" t="s">
        <v>145</v>
      </c>
      <c r="E635" s="237" t="s">
        <v>19</v>
      </c>
      <c r="F635" s="238" t="s">
        <v>1113</v>
      </c>
      <c r="G635" s="236"/>
      <c r="H635" s="239">
        <v>1</v>
      </c>
      <c r="I635" s="240"/>
      <c r="J635" s="236"/>
      <c r="K635" s="236"/>
      <c r="L635" s="241"/>
      <c r="M635" s="242"/>
      <c r="N635" s="243"/>
      <c r="O635" s="243"/>
      <c r="P635" s="243"/>
      <c r="Q635" s="243"/>
      <c r="R635" s="243"/>
      <c r="S635" s="243"/>
      <c r="T635" s="24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5" t="s">
        <v>145</v>
      </c>
      <c r="AU635" s="245" t="s">
        <v>84</v>
      </c>
      <c r="AV635" s="14" t="s">
        <v>84</v>
      </c>
      <c r="AW635" s="14" t="s">
        <v>34</v>
      </c>
      <c r="AX635" s="14" t="s">
        <v>73</v>
      </c>
      <c r="AY635" s="245" t="s">
        <v>134</v>
      </c>
    </row>
    <row r="636" s="15" customFormat="1">
      <c r="A636" s="15"/>
      <c r="B636" s="246"/>
      <c r="C636" s="247"/>
      <c r="D636" s="226" t="s">
        <v>145</v>
      </c>
      <c r="E636" s="248" t="s">
        <v>19</v>
      </c>
      <c r="F636" s="249" t="s">
        <v>153</v>
      </c>
      <c r="G636" s="247"/>
      <c r="H636" s="250">
        <v>11</v>
      </c>
      <c r="I636" s="251"/>
      <c r="J636" s="247"/>
      <c r="K636" s="247"/>
      <c r="L636" s="252"/>
      <c r="M636" s="253"/>
      <c r="N636" s="254"/>
      <c r="O636" s="254"/>
      <c r="P636" s="254"/>
      <c r="Q636" s="254"/>
      <c r="R636" s="254"/>
      <c r="S636" s="254"/>
      <c r="T636" s="255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56" t="s">
        <v>145</v>
      </c>
      <c r="AU636" s="256" t="s">
        <v>84</v>
      </c>
      <c r="AV636" s="15" t="s">
        <v>141</v>
      </c>
      <c r="AW636" s="15" t="s">
        <v>34</v>
      </c>
      <c r="AX636" s="15" t="s">
        <v>81</v>
      </c>
      <c r="AY636" s="256" t="s">
        <v>134</v>
      </c>
    </row>
    <row r="637" s="2" customFormat="1" ht="16.5" customHeight="1">
      <c r="A637" s="40"/>
      <c r="B637" s="41"/>
      <c r="C637" s="257" t="s">
        <v>723</v>
      </c>
      <c r="D637" s="257" t="s">
        <v>263</v>
      </c>
      <c r="E637" s="258" t="s">
        <v>594</v>
      </c>
      <c r="F637" s="259" t="s">
        <v>595</v>
      </c>
      <c r="G637" s="260" t="s">
        <v>365</v>
      </c>
      <c r="H637" s="261">
        <v>11</v>
      </c>
      <c r="I637" s="262"/>
      <c r="J637" s="263">
        <f>ROUND(I637*H637,2)</f>
        <v>0</v>
      </c>
      <c r="K637" s="259" t="s">
        <v>140</v>
      </c>
      <c r="L637" s="264"/>
      <c r="M637" s="265" t="s">
        <v>19</v>
      </c>
      <c r="N637" s="266" t="s">
        <v>44</v>
      </c>
      <c r="O637" s="86"/>
      <c r="P637" s="215">
        <f>O637*H637</f>
        <v>0</v>
      </c>
      <c r="Q637" s="215">
        <v>0.0061000000000000004</v>
      </c>
      <c r="R637" s="215">
        <f>Q637*H637</f>
        <v>0.067100000000000007</v>
      </c>
      <c r="S637" s="215">
        <v>0</v>
      </c>
      <c r="T637" s="216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17" t="s">
        <v>200</v>
      </c>
      <c r="AT637" s="217" t="s">
        <v>263</v>
      </c>
      <c r="AU637" s="217" t="s">
        <v>84</v>
      </c>
      <c r="AY637" s="19" t="s">
        <v>134</v>
      </c>
      <c r="BE637" s="218">
        <f>IF(N637="základní",J637,0)</f>
        <v>0</v>
      </c>
      <c r="BF637" s="218">
        <f>IF(N637="snížená",J637,0)</f>
        <v>0</v>
      </c>
      <c r="BG637" s="218">
        <f>IF(N637="zákl. přenesená",J637,0)</f>
        <v>0</v>
      </c>
      <c r="BH637" s="218">
        <f>IF(N637="sníž. přenesená",J637,0)</f>
        <v>0</v>
      </c>
      <c r="BI637" s="218">
        <f>IF(N637="nulová",J637,0)</f>
        <v>0</v>
      </c>
      <c r="BJ637" s="19" t="s">
        <v>81</v>
      </c>
      <c r="BK637" s="218">
        <f>ROUND(I637*H637,2)</f>
        <v>0</v>
      </c>
      <c r="BL637" s="19" t="s">
        <v>141</v>
      </c>
      <c r="BM637" s="217" t="s">
        <v>596</v>
      </c>
    </row>
    <row r="638" s="2" customFormat="1" ht="16.5" customHeight="1">
      <c r="A638" s="40"/>
      <c r="B638" s="41"/>
      <c r="C638" s="257" t="s">
        <v>731</v>
      </c>
      <c r="D638" s="257" t="s">
        <v>263</v>
      </c>
      <c r="E638" s="258" t="s">
        <v>598</v>
      </c>
      <c r="F638" s="259" t="s">
        <v>599</v>
      </c>
      <c r="G638" s="260" t="s">
        <v>365</v>
      </c>
      <c r="H638" s="261">
        <v>11</v>
      </c>
      <c r="I638" s="262"/>
      <c r="J638" s="263">
        <f>ROUND(I638*H638,2)</f>
        <v>0</v>
      </c>
      <c r="K638" s="259" t="s">
        <v>140</v>
      </c>
      <c r="L638" s="264"/>
      <c r="M638" s="265" t="s">
        <v>19</v>
      </c>
      <c r="N638" s="266" t="s">
        <v>44</v>
      </c>
      <c r="O638" s="86"/>
      <c r="P638" s="215">
        <f>O638*H638</f>
        <v>0</v>
      </c>
      <c r="Q638" s="215">
        <v>0.0030000000000000001</v>
      </c>
      <c r="R638" s="215">
        <f>Q638*H638</f>
        <v>0.033000000000000002</v>
      </c>
      <c r="S638" s="215">
        <v>0</v>
      </c>
      <c r="T638" s="216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17" t="s">
        <v>200</v>
      </c>
      <c r="AT638" s="217" t="s">
        <v>263</v>
      </c>
      <c r="AU638" s="217" t="s">
        <v>84</v>
      </c>
      <c r="AY638" s="19" t="s">
        <v>134</v>
      </c>
      <c r="BE638" s="218">
        <f>IF(N638="základní",J638,0)</f>
        <v>0</v>
      </c>
      <c r="BF638" s="218">
        <f>IF(N638="snížená",J638,0)</f>
        <v>0</v>
      </c>
      <c r="BG638" s="218">
        <f>IF(N638="zákl. přenesená",J638,0)</f>
        <v>0</v>
      </c>
      <c r="BH638" s="218">
        <f>IF(N638="sníž. přenesená",J638,0)</f>
        <v>0</v>
      </c>
      <c r="BI638" s="218">
        <f>IF(N638="nulová",J638,0)</f>
        <v>0</v>
      </c>
      <c r="BJ638" s="19" t="s">
        <v>81</v>
      </c>
      <c r="BK638" s="218">
        <f>ROUND(I638*H638,2)</f>
        <v>0</v>
      </c>
      <c r="BL638" s="19" t="s">
        <v>141</v>
      </c>
      <c r="BM638" s="217" t="s">
        <v>600</v>
      </c>
    </row>
    <row r="639" s="2" customFormat="1" ht="16.5" customHeight="1">
      <c r="A639" s="40"/>
      <c r="B639" s="41"/>
      <c r="C639" s="257" t="s">
        <v>740</v>
      </c>
      <c r="D639" s="257" t="s">
        <v>263</v>
      </c>
      <c r="E639" s="258" t="s">
        <v>602</v>
      </c>
      <c r="F639" s="259" t="s">
        <v>603</v>
      </c>
      <c r="G639" s="260" t="s">
        <v>365</v>
      </c>
      <c r="H639" s="261">
        <v>22</v>
      </c>
      <c r="I639" s="262"/>
      <c r="J639" s="263">
        <f>ROUND(I639*H639,2)</f>
        <v>0</v>
      </c>
      <c r="K639" s="259" t="s">
        <v>140</v>
      </c>
      <c r="L639" s="264"/>
      <c r="M639" s="265" t="s">
        <v>19</v>
      </c>
      <c r="N639" s="266" t="s">
        <v>44</v>
      </c>
      <c r="O639" s="86"/>
      <c r="P639" s="215">
        <f>O639*H639</f>
        <v>0</v>
      </c>
      <c r="Q639" s="215">
        <v>0.00035</v>
      </c>
      <c r="R639" s="215">
        <f>Q639*H639</f>
        <v>0.0077000000000000002</v>
      </c>
      <c r="S639" s="215">
        <v>0</v>
      </c>
      <c r="T639" s="216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17" t="s">
        <v>200</v>
      </c>
      <c r="AT639" s="217" t="s">
        <v>263</v>
      </c>
      <c r="AU639" s="217" t="s">
        <v>84</v>
      </c>
      <c r="AY639" s="19" t="s">
        <v>134</v>
      </c>
      <c r="BE639" s="218">
        <f>IF(N639="základní",J639,0)</f>
        <v>0</v>
      </c>
      <c r="BF639" s="218">
        <f>IF(N639="snížená",J639,0)</f>
        <v>0</v>
      </c>
      <c r="BG639" s="218">
        <f>IF(N639="zákl. přenesená",J639,0)</f>
        <v>0</v>
      </c>
      <c r="BH639" s="218">
        <f>IF(N639="sníž. přenesená",J639,0)</f>
        <v>0</v>
      </c>
      <c r="BI639" s="218">
        <f>IF(N639="nulová",J639,0)</f>
        <v>0</v>
      </c>
      <c r="BJ639" s="19" t="s">
        <v>81</v>
      </c>
      <c r="BK639" s="218">
        <f>ROUND(I639*H639,2)</f>
        <v>0</v>
      </c>
      <c r="BL639" s="19" t="s">
        <v>141</v>
      </c>
      <c r="BM639" s="217" t="s">
        <v>604</v>
      </c>
    </row>
    <row r="640" s="14" customFormat="1">
      <c r="A640" s="14"/>
      <c r="B640" s="235"/>
      <c r="C640" s="236"/>
      <c r="D640" s="226" t="s">
        <v>145</v>
      </c>
      <c r="E640" s="236"/>
      <c r="F640" s="238" t="s">
        <v>1123</v>
      </c>
      <c r="G640" s="236"/>
      <c r="H640" s="239">
        <v>22</v>
      </c>
      <c r="I640" s="240"/>
      <c r="J640" s="236"/>
      <c r="K640" s="236"/>
      <c r="L640" s="241"/>
      <c r="M640" s="242"/>
      <c r="N640" s="243"/>
      <c r="O640" s="243"/>
      <c r="P640" s="243"/>
      <c r="Q640" s="243"/>
      <c r="R640" s="243"/>
      <c r="S640" s="243"/>
      <c r="T640" s="24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5" t="s">
        <v>145</v>
      </c>
      <c r="AU640" s="245" t="s">
        <v>84</v>
      </c>
      <c r="AV640" s="14" t="s">
        <v>84</v>
      </c>
      <c r="AW640" s="14" t="s">
        <v>4</v>
      </c>
      <c r="AX640" s="14" t="s">
        <v>81</v>
      </c>
      <c r="AY640" s="245" t="s">
        <v>134</v>
      </c>
    </row>
    <row r="641" s="2" customFormat="1" ht="16.5" customHeight="1">
      <c r="A641" s="40"/>
      <c r="B641" s="41"/>
      <c r="C641" s="257" t="s">
        <v>748</v>
      </c>
      <c r="D641" s="257" t="s">
        <v>263</v>
      </c>
      <c r="E641" s="258" t="s">
        <v>607</v>
      </c>
      <c r="F641" s="259" t="s">
        <v>608</v>
      </c>
      <c r="G641" s="260" t="s">
        <v>365</v>
      </c>
      <c r="H641" s="261">
        <v>11</v>
      </c>
      <c r="I641" s="262"/>
      <c r="J641" s="263">
        <f>ROUND(I641*H641,2)</f>
        <v>0</v>
      </c>
      <c r="K641" s="259" t="s">
        <v>140</v>
      </c>
      <c r="L641" s="264"/>
      <c r="M641" s="265" t="s">
        <v>19</v>
      </c>
      <c r="N641" s="266" t="s">
        <v>44</v>
      </c>
      <c r="O641" s="86"/>
      <c r="P641" s="215">
        <f>O641*H641</f>
        <v>0</v>
      </c>
      <c r="Q641" s="215">
        <v>0.00010000000000000001</v>
      </c>
      <c r="R641" s="215">
        <f>Q641*H641</f>
        <v>0.0011000000000000001</v>
      </c>
      <c r="S641" s="215">
        <v>0</v>
      </c>
      <c r="T641" s="216">
        <f>S641*H641</f>
        <v>0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17" t="s">
        <v>200</v>
      </c>
      <c r="AT641" s="217" t="s">
        <v>263</v>
      </c>
      <c r="AU641" s="217" t="s">
        <v>84</v>
      </c>
      <c r="AY641" s="19" t="s">
        <v>134</v>
      </c>
      <c r="BE641" s="218">
        <f>IF(N641="základní",J641,0)</f>
        <v>0</v>
      </c>
      <c r="BF641" s="218">
        <f>IF(N641="snížená",J641,0)</f>
        <v>0</v>
      </c>
      <c r="BG641" s="218">
        <f>IF(N641="zákl. přenesená",J641,0)</f>
        <v>0</v>
      </c>
      <c r="BH641" s="218">
        <f>IF(N641="sníž. přenesená",J641,0)</f>
        <v>0</v>
      </c>
      <c r="BI641" s="218">
        <f>IF(N641="nulová",J641,0)</f>
        <v>0</v>
      </c>
      <c r="BJ641" s="19" t="s">
        <v>81</v>
      </c>
      <c r="BK641" s="218">
        <f>ROUND(I641*H641,2)</f>
        <v>0</v>
      </c>
      <c r="BL641" s="19" t="s">
        <v>141</v>
      </c>
      <c r="BM641" s="217" t="s">
        <v>609</v>
      </c>
    </row>
    <row r="642" s="2" customFormat="1" ht="21.75" customHeight="1">
      <c r="A642" s="40"/>
      <c r="B642" s="41"/>
      <c r="C642" s="206" t="s">
        <v>758</v>
      </c>
      <c r="D642" s="206" t="s">
        <v>136</v>
      </c>
      <c r="E642" s="207" t="s">
        <v>642</v>
      </c>
      <c r="F642" s="208" t="s">
        <v>643</v>
      </c>
      <c r="G642" s="209" t="s">
        <v>168</v>
      </c>
      <c r="H642" s="210">
        <v>108</v>
      </c>
      <c r="I642" s="211"/>
      <c r="J642" s="212">
        <f>ROUND(I642*H642,2)</f>
        <v>0</v>
      </c>
      <c r="K642" s="208" t="s">
        <v>140</v>
      </c>
      <c r="L642" s="46"/>
      <c r="M642" s="213" t="s">
        <v>19</v>
      </c>
      <c r="N642" s="214" t="s">
        <v>44</v>
      </c>
      <c r="O642" s="86"/>
      <c r="P642" s="215">
        <f>O642*H642</f>
        <v>0</v>
      </c>
      <c r="Q642" s="215">
        <v>0.00033</v>
      </c>
      <c r="R642" s="215">
        <f>Q642*H642</f>
        <v>0.035639999999999998</v>
      </c>
      <c r="S642" s="215">
        <v>0</v>
      </c>
      <c r="T642" s="216">
        <f>S642*H642</f>
        <v>0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17" t="s">
        <v>141</v>
      </c>
      <c r="AT642" s="217" t="s">
        <v>136</v>
      </c>
      <c r="AU642" s="217" t="s">
        <v>84</v>
      </c>
      <c r="AY642" s="19" t="s">
        <v>134</v>
      </c>
      <c r="BE642" s="218">
        <f>IF(N642="základní",J642,0)</f>
        <v>0</v>
      </c>
      <c r="BF642" s="218">
        <f>IF(N642="snížená",J642,0)</f>
        <v>0</v>
      </c>
      <c r="BG642" s="218">
        <f>IF(N642="zákl. přenesená",J642,0)</f>
        <v>0</v>
      </c>
      <c r="BH642" s="218">
        <f>IF(N642="sníž. přenesená",J642,0)</f>
        <v>0</v>
      </c>
      <c r="BI642" s="218">
        <f>IF(N642="nulová",J642,0)</f>
        <v>0</v>
      </c>
      <c r="BJ642" s="19" t="s">
        <v>81</v>
      </c>
      <c r="BK642" s="218">
        <f>ROUND(I642*H642,2)</f>
        <v>0</v>
      </c>
      <c r="BL642" s="19" t="s">
        <v>141</v>
      </c>
      <c r="BM642" s="217" t="s">
        <v>644</v>
      </c>
    </row>
    <row r="643" s="2" customFormat="1">
      <c r="A643" s="40"/>
      <c r="B643" s="41"/>
      <c r="C643" s="42"/>
      <c r="D643" s="219" t="s">
        <v>143</v>
      </c>
      <c r="E643" s="42"/>
      <c r="F643" s="220" t="s">
        <v>645</v>
      </c>
      <c r="G643" s="42"/>
      <c r="H643" s="42"/>
      <c r="I643" s="221"/>
      <c r="J643" s="42"/>
      <c r="K643" s="42"/>
      <c r="L643" s="46"/>
      <c r="M643" s="222"/>
      <c r="N643" s="223"/>
      <c r="O643" s="86"/>
      <c r="P643" s="86"/>
      <c r="Q643" s="86"/>
      <c r="R643" s="86"/>
      <c r="S643" s="86"/>
      <c r="T643" s="87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T643" s="19" t="s">
        <v>143</v>
      </c>
      <c r="AU643" s="19" t="s">
        <v>84</v>
      </c>
    </row>
    <row r="644" s="13" customFormat="1">
      <c r="A644" s="13"/>
      <c r="B644" s="224"/>
      <c r="C644" s="225"/>
      <c r="D644" s="226" t="s">
        <v>145</v>
      </c>
      <c r="E644" s="227" t="s">
        <v>19</v>
      </c>
      <c r="F644" s="228" t="s">
        <v>547</v>
      </c>
      <c r="G644" s="225"/>
      <c r="H644" s="227" t="s">
        <v>19</v>
      </c>
      <c r="I644" s="229"/>
      <c r="J644" s="225"/>
      <c r="K644" s="225"/>
      <c r="L644" s="230"/>
      <c r="M644" s="231"/>
      <c r="N644" s="232"/>
      <c r="O644" s="232"/>
      <c r="P644" s="232"/>
      <c r="Q644" s="232"/>
      <c r="R644" s="232"/>
      <c r="S644" s="232"/>
      <c r="T644" s="23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4" t="s">
        <v>145</v>
      </c>
      <c r="AU644" s="234" t="s">
        <v>84</v>
      </c>
      <c r="AV644" s="13" t="s">
        <v>81</v>
      </c>
      <c r="AW644" s="13" t="s">
        <v>34</v>
      </c>
      <c r="AX644" s="13" t="s">
        <v>73</v>
      </c>
      <c r="AY644" s="234" t="s">
        <v>134</v>
      </c>
    </row>
    <row r="645" s="13" customFormat="1">
      <c r="A645" s="13"/>
      <c r="B645" s="224"/>
      <c r="C645" s="225"/>
      <c r="D645" s="226" t="s">
        <v>145</v>
      </c>
      <c r="E645" s="227" t="s">
        <v>19</v>
      </c>
      <c r="F645" s="228" t="s">
        <v>147</v>
      </c>
      <c r="G645" s="225"/>
      <c r="H645" s="227" t="s">
        <v>19</v>
      </c>
      <c r="I645" s="229"/>
      <c r="J645" s="225"/>
      <c r="K645" s="225"/>
      <c r="L645" s="230"/>
      <c r="M645" s="231"/>
      <c r="N645" s="232"/>
      <c r="O645" s="232"/>
      <c r="P645" s="232"/>
      <c r="Q645" s="232"/>
      <c r="R645" s="232"/>
      <c r="S645" s="232"/>
      <c r="T645" s="23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4" t="s">
        <v>145</v>
      </c>
      <c r="AU645" s="234" t="s">
        <v>84</v>
      </c>
      <c r="AV645" s="13" t="s">
        <v>81</v>
      </c>
      <c r="AW645" s="13" t="s">
        <v>34</v>
      </c>
      <c r="AX645" s="13" t="s">
        <v>73</v>
      </c>
      <c r="AY645" s="234" t="s">
        <v>134</v>
      </c>
    </row>
    <row r="646" s="14" customFormat="1">
      <c r="A646" s="14"/>
      <c r="B646" s="235"/>
      <c r="C646" s="236"/>
      <c r="D646" s="226" t="s">
        <v>145</v>
      </c>
      <c r="E646" s="237" t="s">
        <v>19</v>
      </c>
      <c r="F646" s="238" t="s">
        <v>1124</v>
      </c>
      <c r="G646" s="236"/>
      <c r="H646" s="239">
        <v>72</v>
      </c>
      <c r="I646" s="240"/>
      <c r="J646" s="236"/>
      <c r="K646" s="236"/>
      <c r="L646" s="241"/>
      <c r="M646" s="242"/>
      <c r="N646" s="243"/>
      <c r="O646" s="243"/>
      <c r="P646" s="243"/>
      <c r="Q646" s="243"/>
      <c r="R646" s="243"/>
      <c r="S646" s="243"/>
      <c r="T646" s="244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5" t="s">
        <v>145</v>
      </c>
      <c r="AU646" s="245" t="s">
        <v>84</v>
      </c>
      <c r="AV646" s="14" t="s">
        <v>84</v>
      </c>
      <c r="AW646" s="14" t="s">
        <v>34</v>
      </c>
      <c r="AX646" s="14" t="s">
        <v>73</v>
      </c>
      <c r="AY646" s="245" t="s">
        <v>134</v>
      </c>
    </row>
    <row r="647" s="14" customFormat="1">
      <c r="A647" s="14"/>
      <c r="B647" s="235"/>
      <c r="C647" s="236"/>
      <c r="D647" s="226" t="s">
        <v>145</v>
      </c>
      <c r="E647" s="237" t="s">
        <v>19</v>
      </c>
      <c r="F647" s="238" t="s">
        <v>1125</v>
      </c>
      <c r="G647" s="236"/>
      <c r="H647" s="239">
        <v>36</v>
      </c>
      <c r="I647" s="240"/>
      <c r="J647" s="236"/>
      <c r="K647" s="236"/>
      <c r="L647" s="241"/>
      <c r="M647" s="242"/>
      <c r="N647" s="243"/>
      <c r="O647" s="243"/>
      <c r="P647" s="243"/>
      <c r="Q647" s="243"/>
      <c r="R647" s="243"/>
      <c r="S647" s="243"/>
      <c r="T647" s="24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5" t="s">
        <v>145</v>
      </c>
      <c r="AU647" s="245" t="s">
        <v>84</v>
      </c>
      <c r="AV647" s="14" t="s">
        <v>84</v>
      </c>
      <c r="AW647" s="14" t="s">
        <v>34</v>
      </c>
      <c r="AX647" s="14" t="s">
        <v>73</v>
      </c>
      <c r="AY647" s="245" t="s">
        <v>134</v>
      </c>
    </row>
    <row r="648" s="15" customFormat="1">
      <c r="A648" s="15"/>
      <c r="B648" s="246"/>
      <c r="C648" s="247"/>
      <c r="D648" s="226" t="s">
        <v>145</v>
      </c>
      <c r="E648" s="248" t="s">
        <v>19</v>
      </c>
      <c r="F648" s="249" t="s">
        <v>153</v>
      </c>
      <c r="G648" s="247"/>
      <c r="H648" s="250">
        <v>108</v>
      </c>
      <c r="I648" s="251"/>
      <c r="J648" s="247"/>
      <c r="K648" s="247"/>
      <c r="L648" s="252"/>
      <c r="M648" s="253"/>
      <c r="N648" s="254"/>
      <c r="O648" s="254"/>
      <c r="P648" s="254"/>
      <c r="Q648" s="254"/>
      <c r="R648" s="254"/>
      <c r="S648" s="254"/>
      <c r="T648" s="255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56" t="s">
        <v>145</v>
      </c>
      <c r="AU648" s="256" t="s">
        <v>84</v>
      </c>
      <c r="AV648" s="15" t="s">
        <v>141</v>
      </c>
      <c r="AW648" s="15" t="s">
        <v>34</v>
      </c>
      <c r="AX648" s="15" t="s">
        <v>81</v>
      </c>
      <c r="AY648" s="256" t="s">
        <v>134</v>
      </c>
    </row>
    <row r="649" s="2" customFormat="1" ht="21.75" customHeight="1">
      <c r="A649" s="40"/>
      <c r="B649" s="41"/>
      <c r="C649" s="206" t="s">
        <v>763</v>
      </c>
      <c r="D649" s="206" t="s">
        <v>136</v>
      </c>
      <c r="E649" s="207" t="s">
        <v>1126</v>
      </c>
      <c r="F649" s="208" t="s">
        <v>1127</v>
      </c>
      <c r="G649" s="209" t="s">
        <v>168</v>
      </c>
      <c r="H649" s="210">
        <v>23.5</v>
      </c>
      <c r="I649" s="211"/>
      <c r="J649" s="212">
        <f>ROUND(I649*H649,2)</f>
        <v>0</v>
      </c>
      <c r="K649" s="208" t="s">
        <v>140</v>
      </c>
      <c r="L649" s="46"/>
      <c r="M649" s="213" t="s">
        <v>19</v>
      </c>
      <c r="N649" s="214" t="s">
        <v>44</v>
      </c>
      <c r="O649" s="86"/>
      <c r="P649" s="215">
        <f>O649*H649</f>
        <v>0</v>
      </c>
      <c r="Q649" s="215">
        <v>0.00033</v>
      </c>
      <c r="R649" s="215">
        <f>Q649*H649</f>
        <v>0.0077549999999999997</v>
      </c>
      <c r="S649" s="215">
        <v>0</v>
      </c>
      <c r="T649" s="216">
        <f>S649*H649</f>
        <v>0</v>
      </c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R649" s="217" t="s">
        <v>141</v>
      </c>
      <c r="AT649" s="217" t="s">
        <v>136</v>
      </c>
      <c r="AU649" s="217" t="s">
        <v>84</v>
      </c>
      <c r="AY649" s="19" t="s">
        <v>134</v>
      </c>
      <c r="BE649" s="218">
        <f>IF(N649="základní",J649,0)</f>
        <v>0</v>
      </c>
      <c r="BF649" s="218">
        <f>IF(N649="snížená",J649,0)</f>
        <v>0</v>
      </c>
      <c r="BG649" s="218">
        <f>IF(N649="zákl. přenesená",J649,0)</f>
        <v>0</v>
      </c>
      <c r="BH649" s="218">
        <f>IF(N649="sníž. přenesená",J649,0)</f>
        <v>0</v>
      </c>
      <c r="BI649" s="218">
        <f>IF(N649="nulová",J649,0)</f>
        <v>0</v>
      </c>
      <c r="BJ649" s="19" t="s">
        <v>81</v>
      </c>
      <c r="BK649" s="218">
        <f>ROUND(I649*H649,2)</f>
        <v>0</v>
      </c>
      <c r="BL649" s="19" t="s">
        <v>141</v>
      </c>
      <c r="BM649" s="217" t="s">
        <v>1128</v>
      </c>
    </row>
    <row r="650" s="2" customFormat="1">
      <c r="A650" s="40"/>
      <c r="B650" s="41"/>
      <c r="C650" s="42"/>
      <c r="D650" s="219" t="s">
        <v>143</v>
      </c>
      <c r="E650" s="42"/>
      <c r="F650" s="220" t="s">
        <v>1129</v>
      </c>
      <c r="G650" s="42"/>
      <c r="H650" s="42"/>
      <c r="I650" s="221"/>
      <c r="J650" s="42"/>
      <c r="K650" s="42"/>
      <c r="L650" s="46"/>
      <c r="M650" s="222"/>
      <c r="N650" s="223"/>
      <c r="O650" s="86"/>
      <c r="P650" s="86"/>
      <c r="Q650" s="86"/>
      <c r="R650" s="86"/>
      <c r="S650" s="86"/>
      <c r="T650" s="87"/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T650" s="19" t="s">
        <v>143</v>
      </c>
      <c r="AU650" s="19" t="s">
        <v>84</v>
      </c>
    </row>
    <row r="651" s="13" customFormat="1">
      <c r="A651" s="13"/>
      <c r="B651" s="224"/>
      <c r="C651" s="225"/>
      <c r="D651" s="226" t="s">
        <v>145</v>
      </c>
      <c r="E651" s="227" t="s">
        <v>19</v>
      </c>
      <c r="F651" s="228" t="s">
        <v>547</v>
      </c>
      <c r="G651" s="225"/>
      <c r="H651" s="227" t="s">
        <v>19</v>
      </c>
      <c r="I651" s="229"/>
      <c r="J651" s="225"/>
      <c r="K651" s="225"/>
      <c r="L651" s="230"/>
      <c r="M651" s="231"/>
      <c r="N651" s="232"/>
      <c r="O651" s="232"/>
      <c r="P651" s="232"/>
      <c r="Q651" s="232"/>
      <c r="R651" s="232"/>
      <c r="S651" s="232"/>
      <c r="T651" s="23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4" t="s">
        <v>145</v>
      </c>
      <c r="AU651" s="234" t="s">
        <v>84</v>
      </c>
      <c r="AV651" s="13" t="s">
        <v>81</v>
      </c>
      <c r="AW651" s="13" t="s">
        <v>34</v>
      </c>
      <c r="AX651" s="13" t="s">
        <v>73</v>
      </c>
      <c r="AY651" s="234" t="s">
        <v>134</v>
      </c>
    </row>
    <row r="652" s="13" customFormat="1">
      <c r="A652" s="13"/>
      <c r="B652" s="224"/>
      <c r="C652" s="225"/>
      <c r="D652" s="226" t="s">
        <v>145</v>
      </c>
      <c r="E652" s="227" t="s">
        <v>19</v>
      </c>
      <c r="F652" s="228" t="s">
        <v>147</v>
      </c>
      <c r="G652" s="225"/>
      <c r="H652" s="227" t="s">
        <v>19</v>
      </c>
      <c r="I652" s="229"/>
      <c r="J652" s="225"/>
      <c r="K652" s="225"/>
      <c r="L652" s="230"/>
      <c r="M652" s="231"/>
      <c r="N652" s="232"/>
      <c r="O652" s="232"/>
      <c r="P652" s="232"/>
      <c r="Q652" s="232"/>
      <c r="R652" s="232"/>
      <c r="S652" s="232"/>
      <c r="T652" s="23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4" t="s">
        <v>145</v>
      </c>
      <c r="AU652" s="234" t="s">
        <v>84</v>
      </c>
      <c r="AV652" s="13" t="s">
        <v>81</v>
      </c>
      <c r="AW652" s="13" t="s">
        <v>34</v>
      </c>
      <c r="AX652" s="13" t="s">
        <v>73</v>
      </c>
      <c r="AY652" s="234" t="s">
        <v>134</v>
      </c>
    </row>
    <row r="653" s="14" customFormat="1">
      <c r="A653" s="14"/>
      <c r="B653" s="235"/>
      <c r="C653" s="236"/>
      <c r="D653" s="226" t="s">
        <v>145</v>
      </c>
      <c r="E653" s="237" t="s">
        <v>19</v>
      </c>
      <c r="F653" s="238" t="s">
        <v>1130</v>
      </c>
      <c r="G653" s="236"/>
      <c r="H653" s="239">
        <v>23.5</v>
      </c>
      <c r="I653" s="240"/>
      <c r="J653" s="236"/>
      <c r="K653" s="236"/>
      <c r="L653" s="241"/>
      <c r="M653" s="242"/>
      <c r="N653" s="243"/>
      <c r="O653" s="243"/>
      <c r="P653" s="243"/>
      <c r="Q653" s="243"/>
      <c r="R653" s="243"/>
      <c r="S653" s="243"/>
      <c r="T653" s="244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5" t="s">
        <v>145</v>
      </c>
      <c r="AU653" s="245" t="s">
        <v>84</v>
      </c>
      <c r="AV653" s="14" t="s">
        <v>84</v>
      </c>
      <c r="AW653" s="14" t="s">
        <v>34</v>
      </c>
      <c r="AX653" s="14" t="s">
        <v>81</v>
      </c>
      <c r="AY653" s="245" t="s">
        <v>134</v>
      </c>
    </row>
    <row r="654" s="2" customFormat="1" ht="21.75" customHeight="1">
      <c r="A654" s="40"/>
      <c r="B654" s="41"/>
      <c r="C654" s="206" t="s">
        <v>768</v>
      </c>
      <c r="D654" s="206" t="s">
        <v>136</v>
      </c>
      <c r="E654" s="207" t="s">
        <v>657</v>
      </c>
      <c r="F654" s="208" t="s">
        <v>658</v>
      </c>
      <c r="G654" s="209" t="s">
        <v>139</v>
      </c>
      <c r="H654" s="210">
        <v>3</v>
      </c>
      <c r="I654" s="211"/>
      <c r="J654" s="212">
        <f>ROUND(I654*H654,2)</f>
        <v>0</v>
      </c>
      <c r="K654" s="208" t="s">
        <v>140</v>
      </c>
      <c r="L654" s="46"/>
      <c r="M654" s="213" t="s">
        <v>19</v>
      </c>
      <c r="N654" s="214" t="s">
        <v>44</v>
      </c>
      <c r="O654" s="86"/>
      <c r="P654" s="215">
        <f>O654*H654</f>
        <v>0</v>
      </c>
      <c r="Q654" s="215">
        <v>0.0025999999999999999</v>
      </c>
      <c r="R654" s="215">
        <f>Q654*H654</f>
        <v>0.0077999999999999996</v>
      </c>
      <c r="S654" s="215">
        <v>0</v>
      </c>
      <c r="T654" s="216">
        <f>S654*H654</f>
        <v>0</v>
      </c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R654" s="217" t="s">
        <v>141</v>
      </c>
      <c r="AT654" s="217" t="s">
        <v>136</v>
      </c>
      <c r="AU654" s="217" t="s">
        <v>84</v>
      </c>
      <c r="AY654" s="19" t="s">
        <v>134</v>
      </c>
      <c r="BE654" s="218">
        <f>IF(N654="základní",J654,0)</f>
        <v>0</v>
      </c>
      <c r="BF654" s="218">
        <f>IF(N654="snížená",J654,0)</f>
        <v>0</v>
      </c>
      <c r="BG654" s="218">
        <f>IF(N654="zákl. přenesená",J654,0)</f>
        <v>0</v>
      </c>
      <c r="BH654" s="218">
        <f>IF(N654="sníž. přenesená",J654,0)</f>
        <v>0</v>
      </c>
      <c r="BI654" s="218">
        <f>IF(N654="nulová",J654,0)</f>
        <v>0</v>
      </c>
      <c r="BJ654" s="19" t="s">
        <v>81</v>
      </c>
      <c r="BK654" s="218">
        <f>ROUND(I654*H654,2)</f>
        <v>0</v>
      </c>
      <c r="BL654" s="19" t="s">
        <v>141</v>
      </c>
      <c r="BM654" s="217" t="s">
        <v>659</v>
      </c>
    </row>
    <row r="655" s="2" customFormat="1">
      <c r="A655" s="40"/>
      <c r="B655" s="41"/>
      <c r="C655" s="42"/>
      <c r="D655" s="219" t="s">
        <v>143</v>
      </c>
      <c r="E655" s="42"/>
      <c r="F655" s="220" t="s">
        <v>660</v>
      </c>
      <c r="G655" s="42"/>
      <c r="H655" s="42"/>
      <c r="I655" s="221"/>
      <c r="J655" s="42"/>
      <c r="K655" s="42"/>
      <c r="L655" s="46"/>
      <c r="M655" s="222"/>
      <c r="N655" s="223"/>
      <c r="O655" s="86"/>
      <c r="P655" s="86"/>
      <c r="Q655" s="86"/>
      <c r="R655" s="86"/>
      <c r="S655" s="86"/>
      <c r="T655" s="87"/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T655" s="19" t="s">
        <v>143</v>
      </c>
      <c r="AU655" s="19" t="s">
        <v>84</v>
      </c>
    </row>
    <row r="656" s="13" customFormat="1">
      <c r="A656" s="13"/>
      <c r="B656" s="224"/>
      <c r="C656" s="225"/>
      <c r="D656" s="226" t="s">
        <v>145</v>
      </c>
      <c r="E656" s="227" t="s">
        <v>19</v>
      </c>
      <c r="F656" s="228" t="s">
        <v>547</v>
      </c>
      <c r="G656" s="225"/>
      <c r="H656" s="227" t="s">
        <v>19</v>
      </c>
      <c r="I656" s="229"/>
      <c r="J656" s="225"/>
      <c r="K656" s="225"/>
      <c r="L656" s="230"/>
      <c r="M656" s="231"/>
      <c r="N656" s="232"/>
      <c r="O656" s="232"/>
      <c r="P656" s="232"/>
      <c r="Q656" s="232"/>
      <c r="R656" s="232"/>
      <c r="S656" s="232"/>
      <c r="T656" s="23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4" t="s">
        <v>145</v>
      </c>
      <c r="AU656" s="234" t="s">
        <v>84</v>
      </c>
      <c r="AV656" s="13" t="s">
        <v>81</v>
      </c>
      <c r="AW656" s="13" t="s">
        <v>34</v>
      </c>
      <c r="AX656" s="13" t="s">
        <v>73</v>
      </c>
      <c r="AY656" s="234" t="s">
        <v>134</v>
      </c>
    </row>
    <row r="657" s="13" customFormat="1">
      <c r="A657" s="13"/>
      <c r="B657" s="224"/>
      <c r="C657" s="225"/>
      <c r="D657" s="226" t="s">
        <v>145</v>
      </c>
      <c r="E657" s="227" t="s">
        <v>19</v>
      </c>
      <c r="F657" s="228" t="s">
        <v>147</v>
      </c>
      <c r="G657" s="225"/>
      <c r="H657" s="227" t="s">
        <v>19</v>
      </c>
      <c r="I657" s="229"/>
      <c r="J657" s="225"/>
      <c r="K657" s="225"/>
      <c r="L657" s="230"/>
      <c r="M657" s="231"/>
      <c r="N657" s="232"/>
      <c r="O657" s="232"/>
      <c r="P657" s="232"/>
      <c r="Q657" s="232"/>
      <c r="R657" s="232"/>
      <c r="S657" s="232"/>
      <c r="T657" s="23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4" t="s">
        <v>145</v>
      </c>
      <c r="AU657" s="234" t="s">
        <v>84</v>
      </c>
      <c r="AV657" s="13" t="s">
        <v>81</v>
      </c>
      <c r="AW657" s="13" t="s">
        <v>34</v>
      </c>
      <c r="AX657" s="13" t="s">
        <v>73</v>
      </c>
      <c r="AY657" s="234" t="s">
        <v>134</v>
      </c>
    </row>
    <row r="658" s="14" customFormat="1">
      <c r="A658" s="14"/>
      <c r="B658" s="235"/>
      <c r="C658" s="236"/>
      <c r="D658" s="226" t="s">
        <v>145</v>
      </c>
      <c r="E658" s="237" t="s">
        <v>19</v>
      </c>
      <c r="F658" s="238" t="s">
        <v>1131</v>
      </c>
      <c r="G658" s="236"/>
      <c r="H658" s="239">
        <v>1</v>
      </c>
      <c r="I658" s="240"/>
      <c r="J658" s="236"/>
      <c r="K658" s="236"/>
      <c r="L658" s="241"/>
      <c r="M658" s="242"/>
      <c r="N658" s="243"/>
      <c r="O658" s="243"/>
      <c r="P658" s="243"/>
      <c r="Q658" s="243"/>
      <c r="R658" s="243"/>
      <c r="S658" s="243"/>
      <c r="T658" s="244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5" t="s">
        <v>145</v>
      </c>
      <c r="AU658" s="245" t="s">
        <v>84</v>
      </c>
      <c r="AV658" s="14" t="s">
        <v>84</v>
      </c>
      <c r="AW658" s="14" t="s">
        <v>34</v>
      </c>
      <c r="AX658" s="14" t="s">
        <v>73</v>
      </c>
      <c r="AY658" s="245" t="s">
        <v>134</v>
      </c>
    </row>
    <row r="659" s="14" customFormat="1">
      <c r="A659" s="14"/>
      <c r="B659" s="235"/>
      <c r="C659" s="236"/>
      <c r="D659" s="226" t="s">
        <v>145</v>
      </c>
      <c r="E659" s="237" t="s">
        <v>19</v>
      </c>
      <c r="F659" s="238" t="s">
        <v>1132</v>
      </c>
      <c r="G659" s="236"/>
      <c r="H659" s="239">
        <v>2</v>
      </c>
      <c r="I659" s="240"/>
      <c r="J659" s="236"/>
      <c r="K659" s="236"/>
      <c r="L659" s="241"/>
      <c r="M659" s="242"/>
      <c r="N659" s="243"/>
      <c r="O659" s="243"/>
      <c r="P659" s="243"/>
      <c r="Q659" s="243"/>
      <c r="R659" s="243"/>
      <c r="S659" s="243"/>
      <c r="T659" s="24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5" t="s">
        <v>145</v>
      </c>
      <c r="AU659" s="245" t="s">
        <v>84</v>
      </c>
      <c r="AV659" s="14" t="s">
        <v>84</v>
      </c>
      <c r="AW659" s="14" t="s">
        <v>34</v>
      </c>
      <c r="AX659" s="14" t="s">
        <v>73</v>
      </c>
      <c r="AY659" s="245" t="s">
        <v>134</v>
      </c>
    </row>
    <row r="660" s="15" customFormat="1">
      <c r="A660" s="15"/>
      <c r="B660" s="246"/>
      <c r="C660" s="247"/>
      <c r="D660" s="226" t="s">
        <v>145</v>
      </c>
      <c r="E660" s="248" t="s">
        <v>19</v>
      </c>
      <c r="F660" s="249" t="s">
        <v>153</v>
      </c>
      <c r="G660" s="247"/>
      <c r="H660" s="250">
        <v>3</v>
      </c>
      <c r="I660" s="251"/>
      <c r="J660" s="247"/>
      <c r="K660" s="247"/>
      <c r="L660" s="252"/>
      <c r="M660" s="253"/>
      <c r="N660" s="254"/>
      <c r="O660" s="254"/>
      <c r="P660" s="254"/>
      <c r="Q660" s="254"/>
      <c r="R660" s="254"/>
      <c r="S660" s="254"/>
      <c r="T660" s="255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56" t="s">
        <v>145</v>
      </c>
      <c r="AU660" s="256" t="s">
        <v>84</v>
      </c>
      <c r="AV660" s="15" t="s">
        <v>141</v>
      </c>
      <c r="AW660" s="15" t="s">
        <v>34</v>
      </c>
      <c r="AX660" s="15" t="s">
        <v>81</v>
      </c>
      <c r="AY660" s="256" t="s">
        <v>134</v>
      </c>
    </row>
    <row r="661" s="2" customFormat="1" ht="24.15" customHeight="1">
      <c r="A661" s="40"/>
      <c r="B661" s="41"/>
      <c r="C661" s="206" t="s">
        <v>775</v>
      </c>
      <c r="D661" s="206" t="s">
        <v>136</v>
      </c>
      <c r="E661" s="207" t="s">
        <v>662</v>
      </c>
      <c r="F661" s="208" t="s">
        <v>663</v>
      </c>
      <c r="G661" s="209" t="s">
        <v>168</v>
      </c>
      <c r="H661" s="210">
        <v>131.5</v>
      </c>
      <c r="I661" s="211"/>
      <c r="J661" s="212">
        <f>ROUND(I661*H661,2)</f>
        <v>0</v>
      </c>
      <c r="K661" s="208" t="s">
        <v>140</v>
      </c>
      <c r="L661" s="46"/>
      <c r="M661" s="213" t="s">
        <v>19</v>
      </c>
      <c r="N661" s="214" t="s">
        <v>44</v>
      </c>
      <c r="O661" s="86"/>
      <c r="P661" s="215">
        <f>O661*H661</f>
        <v>0</v>
      </c>
      <c r="Q661" s="215">
        <v>0</v>
      </c>
      <c r="R661" s="215">
        <f>Q661*H661</f>
        <v>0</v>
      </c>
      <c r="S661" s="215">
        <v>0</v>
      </c>
      <c r="T661" s="216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17" t="s">
        <v>141</v>
      </c>
      <c r="AT661" s="217" t="s">
        <v>136</v>
      </c>
      <c r="AU661" s="217" t="s">
        <v>84</v>
      </c>
      <c r="AY661" s="19" t="s">
        <v>134</v>
      </c>
      <c r="BE661" s="218">
        <f>IF(N661="základní",J661,0)</f>
        <v>0</v>
      </c>
      <c r="BF661" s="218">
        <f>IF(N661="snížená",J661,0)</f>
        <v>0</v>
      </c>
      <c r="BG661" s="218">
        <f>IF(N661="zákl. přenesená",J661,0)</f>
        <v>0</v>
      </c>
      <c r="BH661" s="218">
        <f>IF(N661="sníž. přenesená",J661,0)</f>
        <v>0</v>
      </c>
      <c r="BI661" s="218">
        <f>IF(N661="nulová",J661,0)</f>
        <v>0</v>
      </c>
      <c r="BJ661" s="19" t="s">
        <v>81</v>
      </c>
      <c r="BK661" s="218">
        <f>ROUND(I661*H661,2)</f>
        <v>0</v>
      </c>
      <c r="BL661" s="19" t="s">
        <v>141</v>
      </c>
      <c r="BM661" s="217" t="s">
        <v>664</v>
      </c>
    </row>
    <row r="662" s="2" customFormat="1">
      <c r="A662" s="40"/>
      <c r="B662" s="41"/>
      <c r="C662" s="42"/>
      <c r="D662" s="219" t="s">
        <v>143</v>
      </c>
      <c r="E662" s="42"/>
      <c r="F662" s="220" t="s">
        <v>665</v>
      </c>
      <c r="G662" s="42"/>
      <c r="H662" s="42"/>
      <c r="I662" s="221"/>
      <c r="J662" s="42"/>
      <c r="K662" s="42"/>
      <c r="L662" s="46"/>
      <c r="M662" s="222"/>
      <c r="N662" s="223"/>
      <c r="O662" s="86"/>
      <c r="P662" s="86"/>
      <c r="Q662" s="86"/>
      <c r="R662" s="86"/>
      <c r="S662" s="86"/>
      <c r="T662" s="87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T662" s="19" t="s">
        <v>143</v>
      </c>
      <c r="AU662" s="19" t="s">
        <v>84</v>
      </c>
    </row>
    <row r="663" s="2" customFormat="1" ht="24.15" customHeight="1">
      <c r="A663" s="40"/>
      <c r="B663" s="41"/>
      <c r="C663" s="206" t="s">
        <v>780</v>
      </c>
      <c r="D663" s="206" t="s">
        <v>136</v>
      </c>
      <c r="E663" s="207" t="s">
        <v>670</v>
      </c>
      <c r="F663" s="208" t="s">
        <v>671</v>
      </c>
      <c r="G663" s="209" t="s">
        <v>139</v>
      </c>
      <c r="H663" s="210">
        <v>3</v>
      </c>
      <c r="I663" s="211"/>
      <c r="J663" s="212">
        <f>ROUND(I663*H663,2)</f>
        <v>0</v>
      </c>
      <c r="K663" s="208" t="s">
        <v>140</v>
      </c>
      <c r="L663" s="46"/>
      <c r="M663" s="213" t="s">
        <v>19</v>
      </c>
      <c r="N663" s="214" t="s">
        <v>44</v>
      </c>
      <c r="O663" s="86"/>
      <c r="P663" s="215">
        <f>O663*H663</f>
        <v>0</v>
      </c>
      <c r="Q663" s="215">
        <v>1.0000000000000001E-05</v>
      </c>
      <c r="R663" s="215">
        <f>Q663*H663</f>
        <v>3.0000000000000004E-05</v>
      </c>
      <c r="S663" s="215">
        <v>0</v>
      </c>
      <c r="T663" s="216">
        <f>S663*H663</f>
        <v>0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17" t="s">
        <v>141</v>
      </c>
      <c r="AT663" s="217" t="s">
        <v>136</v>
      </c>
      <c r="AU663" s="217" t="s">
        <v>84</v>
      </c>
      <c r="AY663" s="19" t="s">
        <v>134</v>
      </c>
      <c r="BE663" s="218">
        <f>IF(N663="základní",J663,0)</f>
        <v>0</v>
      </c>
      <c r="BF663" s="218">
        <f>IF(N663="snížená",J663,0)</f>
        <v>0</v>
      </c>
      <c r="BG663" s="218">
        <f>IF(N663="zákl. přenesená",J663,0)</f>
        <v>0</v>
      </c>
      <c r="BH663" s="218">
        <f>IF(N663="sníž. přenesená",J663,0)</f>
        <v>0</v>
      </c>
      <c r="BI663" s="218">
        <f>IF(N663="nulová",J663,0)</f>
        <v>0</v>
      </c>
      <c r="BJ663" s="19" t="s">
        <v>81</v>
      </c>
      <c r="BK663" s="218">
        <f>ROUND(I663*H663,2)</f>
        <v>0</v>
      </c>
      <c r="BL663" s="19" t="s">
        <v>141</v>
      </c>
      <c r="BM663" s="217" t="s">
        <v>672</v>
      </c>
    </row>
    <row r="664" s="2" customFormat="1">
      <c r="A664" s="40"/>
      <c r="B664" s="41"/>
      <c r="C664" s="42"/>
      <c r="D664" s="219" t="s">
        <v>143</v>
      </c>
      <c r="E664" s="42"/>
      <c r="F664" s="220" t="s">
        <v>673</v>
      </c>
      <c r="G664" s="42"/>
      <c r="H664" s="42"/>
      <c r="I664" s="221"/>
      <c r="J664" s="42"/>
      <c r="K664" s="42"/>
      <c r="L664" s="46"/>
      <c r="M664" s="222"/>
      <c r="N664" s="223"/>
      <c r="O664" s="86"/>
      <c r="P664" s="86"/>
      <c r="Q664" s="86"/>
      <c r="R664" s="86"/>
      <c r="S664" s="86"/>
      <c r="T664" s="87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T664" s="19" t="s">
        <v>143</v>
      </c>
      <c r="AU664" s="19" t="s">
        <v>84</v>
      </c>
    </row>
    <row r="665" s="2" customFormat="1" ht="37.8" customHeight="1">
      <c r="A665" s="40"/>
      <c r="B665" s="41"/>
      <c r="C665" s="206" t="s">
        <v>786</v>
      </c>
      <c r="D665" s="206" t="s">
        <v>136</v>
      </c>
      <c r="E665" s="207" t="s">
        <v>1133</v>
      </c>
      <c r="F665" s="208" t="s">
        <v>1134</v>
      </c>
      <c r="G665" s="209" t="s">
        <v>168</v>
      </c>
      <c r="H665" s="210">
        <v>53.5</v>
      </c>
      <c r="I665" s="211"/>
      <c r="J665" s="212">
        <f>ROUND(I665*H665,2)</f>
        <v>0</v>
      </c>
      <c r="K665" s="208" t="s">
        <v>140</v>
      </c>
      <c r="L665" s="46"/>
      <c r="M665" s="213" t="s">
        <v>19</v>
      </c>
      <c r="N665" s="214" t="s">
        <v>44</v>
      </c>
      <c r="O665" s="86"/>
      <c r="P665" s="215">
        <f>O665*H665</f>
        <v>0</v>
      </c>
      <c r="Q665" s="215">
        <v>0.10988000000000001</v>
      </c>
      <c r="R665" s="215">
        <f>Q665*H665</f>
        <v>5.8785800000000004</v>
      </c>
      <c r="S665" s="215">
        <v>0</v>
      </c>
      <c r="T665" s="216">
        <f>S665*H665</f>
        <v>0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17" t="s">
        <v>141</v>
      </c>
      <c r="AT665" s="217" t="s">
        <v>136</v>
      </c>
      <c r="AU665" s="217" t="s">
        <v>84</v>
      </c>
      <c r="AY665" s="19" t="s">
        <v>134</v>
      </c>
      <c r="BE665" s="218">
        <f>IF(N665="základní",J665,0)</f>
        <v>0</v>
      </c>
      <c r="BF665" s="218">
        <f>IF(N665="snížená",J665,0)</f>
        <v>0</v>
      </c>
      <c r="BG665" s="218">
        <f>IF(N665="zákl. přenesená",J665,0)</f>
        <v>0</v>
      </c>
      <c r="BH665" s="218">
        <f>IF(N665="sníž. přenesená",J665,0)</f>
        <v>0</v>
      </c>
      <c r="BI665" s="218">
        <f>IF(N665="nulová",J665,0)</f>
        <v>0</v>
      </c>
      <c r="BJ665" s="19" t="s">
        <v>81</v>
      </c>
      <c r="BK665" s="218">
        <f>ROUND(I665*H665,2)</f>
        <v>0</v>
      </c>
      <c r="BL665" s="19" t="s">
        <v>141</v>
      </c>
      <c r="BM665" s="217" t="s">
        <v>1135</v>
      </c>
    </row>
    <row r="666" s="2" customFormat="1">
      <c r="A666" s="40"/>
      <c r="B666" s="41"/>
      <c r="C666" s="42"/>
      <c r="D666" s="219" t="s">
        <v>143</v>
      </c>
      <c r="E666" s="42"/>
      <c r="F666" s="220" t="s">
        <v>1136</v>
      </c>
      <c r="G666" s="42"/>
      <c r="H666" s="42"/>
      <c r="I666" s="221"/>
      <c r="J666" s="42"/>
      <c r="K666" s="42"/>
      <c r="L666" s="46"/>
      <c r="M666" s="222"/>
      <c r="N666" s="223"/>
      <c r="O666" s="86"/>
      <c r="P666" s="86"/>
      <c r="Q666" s="86"/>
      <c r="R666" s="86"/>
      <c r="S666" s="86"/>
      <c r="T666" s="87"/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T666" s="19" t="s">
        <v>143</v>
      </c>
      <c r="AU666" s="19" t="s">
        <v>84</v>
      </c>
    </row>
    <row r="667" s="13" customFormat="1">
      <c r="A667" s="13"/>
      <c r="B667" s="224"/>
      <c r="C667" s="225"/>
      <c r="D667" s="226" t="s">
        <v>145</v>
      </c>
      <c r="E667" s="227" t="s">
        <v>19</v>
      </c>
      <c r="F667" s="228" t="s">
        <v>147</v>
      </c>
      <c r="G667" s="225"/>
      <c r="H667" s="227" t="s">
        <v>19</v>
      </c>
      <c r="I667" s="229"/>
      <c r="J667" s="225"/>
      <c r="K667" s="225"/>
      <c r="L667" s="230"/>
      <c r="M667" s="231"/>
      <c r="N667" s="232"/>
      <c r="O667" s="232"/>
      <c r="P667" s="232"/>
      <c r="Q667" s="232"/>
      <c r="R667" s="232"/>
      <c r="S667" s="232"/>
      <c r="T667" s="23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4" t="s">
        <v>145</v>
      </c>
      <c r="AU667" s="234" t="s">
        <v>84</v>
      </c>
      <c r="AV667" s="13" t="s">
        <v>81</v>
      </c>
      <c r="AW667" s="13" t="s">
        <v>34</v>
      </c>
      <c r="AX667" s="13" t="s">
        <v>73</v>
      </c>
      <c r="AY667" s="234" t="s">
        <v>134</v>
      </c>
    </row>
    <row r="668" s="14" customFormat="1">
      <c r="A668" s="14"/>
      <c r="B668" s="235"/>
      <c r="C668" s="236"/>
      <c r="D668" s="226" t="s">
        <v>145</v>
      </c>
      <c r="E668" s="237" t="s">
        <v>19</v>
      </c>
      <c r="F668" s="238" t="s">
        <v>1137</v>
      </c>
      <c r="G668" s="236"/>
      <c r="H668" s="239">
        <v>37.5</v>
      </c>
      <c r="I668" s="240"/>
      <c r="J668" s="236"/>
      <c r="K668" s="236"/>
      <c r="L668" s="241"/>
      <c r="M668" s="242"/>
      <c r="N668" s="243"/>
      <c r="O668" s="243"/>
      <c r="P668" s="243"/>
      <c r="Q668" s="243"/>
      <c r="R668" s="243"/>
      <c r="S668" s="243"/>
      <c r="T668" s="244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5" t="s">
        <v>145</v>
      </c>
      <c r="AU668" s="245" t="s">
        <v>84</v>
      </c>
      <c r="AV668" s="14" t="s">
        <v>84</v>
      </c>
      <c r="AW668" s="14" t="s">
        <v>34</v>
      </c>
      <c r="AX668" s="14" t="s">
        <v>73</v>
      </c>
      <c r="AY668" s="245" t="s">
        <v>134</v>
      </c>
    </row>
    <row r="669" s="14" customFormat="1">
      <c r="A669" s="14"/>
      <c r="B669" s="235"/>
      <c r="C669" s="236"/>
      <c r="D669" s="226" t="s">
        <v>145</v>
      </c>
      <c r="E669" s="237" t="s">
        <v>19</v>
      </c>
      <c r="F669" s="238" t="s">
        <v>1138</v>
      </c>
      <c r="G669" s="236"/>
      <c r="H669" s="239">
        <v>16</v>
      </c>
      <c r="I669" s="240"/>
      <c r="J669" s="236"/>
      <c r="K669" s="236"/>
      <c r="L669" s="241"/>
      <c r="M669" s="242"/>
      <c r="N669" s="243"/>
      <c r="O669" s="243"/>
      <c r="P669" s="243"/>
      <c r="Q669" s="243"/>
      <c r="R669" s="243"/>
      <c r="S669" s="243"/>
      <c r="T669" s="244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5" t="s">
        <v>145</v>
      </c>
      <c r="AU669" s="245" t="s">
        <v>84</v>
      </c>
      <c r="AV669" s="14" t="s">
        <v>84</v>
      </c>
      <c r="AW669" s="14" t="s">
        <v>34</v>
      </c>
      <c r="AX669" s="14" t="s">
        <v>73</v>
      </c>
      <c r="AY669" s="245" t="s">
        <v>134</v>
      </c>
    </row>
    <row r="670" s="15" customFormat="1">
      <c r="A670" s="15"/>
      <c r="B670" s="246"/>
      <c r="C670" s="247"/>
      <c r="D670" s="226" t="s">
        <v>145</v>
      </c>
      <c r="E670" s="248" t="s">
        <v>19</v>
      </c>
      <c r="F670" s="249" t="s">
        <v>153</v>
      </c>
      <c r="G670" s="247"/>
      <c r="H670" s="250">
        <v>53.5</v>
      </c>
      <c r="I670" s="251"/>
      <c r="J670" s="247"/>
      <c r="K670" s="247"/>
      <c r="L670" s="252"/>
      <c r="M670" s="253"/>
      <c r="N670" s="254"/>
      <c r="O670" s="254"/>
      <c r="P670" s="254"/>
      <c r="Q670" s="254"/>
      <c r="R670" s="254"/>
      <c r="S670" s="254"/>
      <c r="T670" s="255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56" t="s">
        <v>145</v>
      </c>
      <c r="AU670" s="256" t="s">
        <v>84</v>
      </c>
      <c r="AV670" s="15" t="s">
        <v>141</v>
      </c>
      <c r="AW670" s="15" t="s">
        <v>34</v>
      </c>
      <c r="AX670" s="15" t="s">
        <v>81</v>
      </c>
      <c r="AY670" s="256" t="s">
        <v>134</v>
      </c>
    </row>
    <row r="671" s="2" customFormat="1" ht="16.5" customHeight="1">
      <c r="A671" s="40"/>
      <c r="B671" s="41"/>
      <c r="C671" s="257" t="s">
        <v>794</v>
      </c>
      <c r="D671" s="257" t="s">
        <v>263</v>
      </c>
      <c r="E671" s="258" t="s">
        <v>1139</v>
      </c>
      <c r="F671" s="259" t="s">
        <v>1140</v>
      </c>
      <c r="G671" s="260" t="s">
        <v>139</v>
      </c>
      <c r="H671" s="261">
        <v>9.2769999999999992</v>
      </c>
      <c r="I671" s="262"/>
      <c r="J671" s="263">
        <f>ROUND(I671*H671,2)</f>
        <v>0</v>
      </c>
      <c r="K671" s="259" t="s">
        <v>140</v>
      </c>
      <c r="L671" s="264"/>
      <c r="M671" s="265" t="s">
        <v>19</v>
      </c>
      <c r="N671" s="266" t="s">
        <v>44</v>
      </c>
      <c r="O671" s="86"/>
      <c r="P671" s="215">
        <f>O671*H671</f>
        <v>0</v>
      </c>
      <c r="Q671" s="215">
        <v>0.41699999999999998</v>
      </c>
      <c r="R671" s="215">
        <f>Q671*H671</f>
        <v>3.8685089999999995</v>
      </c>
      <c r="S671" s="215">
        <v>0</v>
      </c>
      <c r="T671" s="216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17" t="s">
        <v>200</v>
      </c>
      <c r="AT671" s="217" t="s">
        <v>263</v>
      </c>
      <c r="AU671" s="217" t="s">
        <v>84</v>
      </c>
      <c r="AY671" s="19" t="s">
        <v>134</v>
      </c>
      <c r="BE671" s="218">
        <f>IF(N671="základní",J671,0)</f>
        <v>0</v>
      </c>
      <c r="BF671" s="218">
        <f>IF(N671="snížená",J671,0)</f>
        <v>0</v>
      </c>
      <c r="BG671" s="218">
        <f>IF(N671="zákl. přenesená",J671,0)</f>
        <v>0</v>
      </c>
      <c r="BH671" s="218">
        <f>IF(N671="sníž. přenesená",J671,0)</f>
        <v>0</v>
      </c>
      <c r="BI671" s="218">
        <f>IF(N671="nulová",J671,0)</f>
        <v>0</v>
      </c>
      <c r="BJ671" s="19" t="s">
        <v>81</v>
      </c>
      <c r="BK671" s="218">
        <f>ROUND(I671*H671,2)</f>
        <v>0</v>
      </c>
      <c r="BL671" s="19" t="s">
        <v>141</v>
      </c>
      <c r="BM671" s="217" t="s">
        <v>1141</v>
      </c>
    </row>
    <row r="672" s="14" customFormat="1">
      <c r="A672" s="14"/>
      <c r="B672" s="235"/>
      <c r="C672" s="236"/>
      <c r="D672" s="226" t="s">
        <v>145</v>
      </c>
      <c r="E672" s="236"/>
      <c r="F672" s="238" t="s">
        <v>1142</v>
      </c>
      <c r="G672" s="236"/>
      <c r="H672" s="239">
        <v>9.2769999999999992</v>
      </c>
      <c r="I672" s="240"/>
      <c r="J672" s="236"/>
      <c r="K672" s="236"/>
      <c r="L672" s="241"/>
      <c r="M672" s="242"/>
      <c r="N672" s="243"/>
      <c r="O672" s="243"/>
      <c r="P672" s="243"/>
      <c r="Q672" s="243"/>
      <c r="R672" s="243"/>
      <c r="S672" s="243"/>
      <c r="T672" s="244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5" t="s">
        <v>145</v>
      </c>
      <c r="AU672" s="245" t="s">
        <v>84</v>
      </c>
      <c r="AV672" s="14" t="s">
        <v>84</v>
      </c>
      <c r="AW672" s="14" t="s">
        <v>4</v>
      </c>
      <c r="AX672" s="14" t="s">
        <v>81</v>
      </c>
      <c r="AY672" s="245" t="s">
        <v>134</v>
      </c>
    </row>
    <row r="673" s="2" customFormat="1" ht="37.8" customHeight="1">
      <c r="A673" s="40"/>
      <c r="B673" s="41"/>
      <c r="C673" s="206" t="s">
        <v>802</v>
      </c>
      <c r="D673" s="206" t="s">
        <v>136</v>
      </c>
      <c r="E673" s="207" t="s">
        <v>675</v>
      </c>
      <c r="F673" s="208" t="s">
        <v>676</v>
      </c>
      <c r="G673" s="209" t="s">
        <v>168</v>
      </c>
      <c r="H673" s="210">
        <v>337</v>
      </c>
      <c r="I673" s="211"/>
      <c r="J673" s="212">
        <f>ROUND(I673*H673,2)</f>
        <v>0</v>
      </c>
      <c r="K673" s="208" t="s">
        <v>140</v>
      </c>
      <c r="L673" s="46"/>
      <c r="M673" s="213" t="s">
        <v>19</v>
      </c>
      <c r="N673" s="214" t="s">
        <v>44</v>
      </c>
      <c r="O673" s="86"/>
      <c r="P673" s="215">
        <f>O673*H673</f>
        <v>0</v>
      </c>
      <c r="Q673" s="215">
        <v>0.089779999999999999</v>
      </c>
      <c r="R673" s="215">
        <f>Q673*H673</f>
        <v>30.255859999999998</v>
      </c>
      <c r="S673" s="215">
        <v>0</v>
      </c>
      <c r="T673" s="216">
        <f>S673*H673</f>
        <v>0</v>
      </c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R673" s="217" t="s">
        <v>141</v>
      </c>
      <c r="AT673" s="217" t="s">
        <v>136</v>
      </c>
      <c r="AU673" s="217" t="s">
        <v>84</v>
      </c>
      <c r="AY673" s="19" t="s">
        <v>134</v>
      </c>
      <c r="BE673" s="218">
        <f>IF(N673="základní",J673,0)</f>
        <v>0</v>
      </c>
      <c r="BF673" s="218">
        <f>IF(N673="snížená",J673,0)</f>
        <v>0</v>
      </c>
      <c r="BG673" s="218">
        <f>IF(N673="zákl. přenesená",J673,0)</f>
        <v>0</v>
      </c>
      <c r="BH673" s="218">
        <f>IF(N673="sníž. přenesená",J673,0)</f>
        <v>0</v>
      </c>
      <c r="BI673" s="218">
        <f>IF(N673="nulová",J673,0)</f>
        <v>0</v>
      </c>
      <c r="BJ673" s="19" t="s">
        <v>81</v>
      </c>
      <c r="BK673" s="218">
        <f>ROUND(I673*H673,2)</f>
        <v>0</v>
      </c>
      <c r="BL673" s="19" t="s">
        <v>141</v>
      </c>
      <c r="BM673" s="217" t="s">
        <v>677</v>
      </c>
    </row>
    <row r="674" s="2" customFormat="1">
      <c r="A674" s="40"/>
      <c r="B674" s="41"/>
      <c r="C674" s="42"/>
      <c r="D674" s="219" t="s">
        <v>143</v>
      </c>
      <c r="E674" s="42"/>
      <c r="F674" s="220" t="s">
        <v>678</v>
      </c>
      <c r="G674" s="42"/>
      <c r="H674" s="42"/>
      <c r="I674" s="221"/>
      <c r="J674" s="42"/>
      <c r="K674" s="42"/>
      <c r="L674" s="46"/>
      <c r="M674" s="222"/>
      <c r="N674" s="223"/>
      <c r="O674" s="86"/>
      <c r="P674" s="86"/>
      <c r="Q674" s="86"/>
      <c r="R674" s="86"/>
      <c r="S674" s="86"/>
      <c r="T674" s="87"/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T674" s="19" t="s">
        <v>143</v>
      </c>
      <c r="AU674" s="19" t="s">
        <v>84</v>
      </c>
    </row>
    <row r="675" s="13" customFormat="1">
      <c r="A675" s="13"/>
      <c r="B675" s="224"/>
      <c r="C675" s="225"/>
      <c r="D675" s="226" t="s">
        <v>145</v>
      </c>
      <c r="E675" s="227" t="s">
        <v>19</v>
      </c>
      <c r="F675" s="228" t="s">
        <v>679</v>
      </c>
      <c r="G675" s="225"/>
      <c r="H675" s="227" t="s">
        <v>19</v>
      </c>
      <c r="I675" s="229"/>
      <c r="J675" s="225"/>
      <c r="K675" s="225"/>
      <c r="L675" s="230"/>
      <c r="M675" s="231"/>
      <c r="N675" s="232"/>
      <c r="O675" s="232"/>
      <c r="P675" s="232"/>
      <c r="Q675" s="232"/>
      <c r="R675" s="232"/>
      <c r="S675" s="232"/>
      <c r="T675" s="23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4" t="s">
        <v>145</v>
      </c>
      <c r="AU675" s="234" t="s">
        <v>84</v>
      </c>
      <c r="AV675" s="13" t="s">
        <v>81</v>
      </c>
      <c r="AW675" s="13" t="s">
        <v>34</v>
      </c>
      <c r="AX675" s="13" t="s">
        <v>73</v>
      </c>
      <c r="AY675" s="234" t="s">
        <v>134</v>
      </c>
    </row>
    <row r="676" s="13" customFormat="1">
      <c r="A676" s="13"/>
      <c r="B676" s="224"/>
      <c r="C676" s="225"/>
      <c r="D676" s="226" t="s">
        <v>145</v>
      </c>
      <c r="E676" s="227" t="s">
        <v>19</v>
      </c>
      <c r="F676" s="228" t="s">
        <v>147</v>
      </c>
      <c r="G676" s="225"/>
      <c r="H676" s="227" t="s">
        <v>19</v>
      </c>
      <c r="I676" s="229"/>
      <c r="J676" s="225"/>
      <c r="K676" s="225"/>
      <c r="L676" s="230"/>
      <c r="M676" s="231"/>
      <c r="N676" s="232"/>
      <c r="O676" s="232"/>
      <c r="P676" s="232"/>
      <c r="Q676" s="232"/>
      <c r="R676" s="232"/>
      <c r="S676" s="232"/>
      <c r="T676" s="23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4" t="s">
        <v>145</v>
      </c>
      <c r="AU676" s="234" t="s">
        <v>84</v>
      </c>
      <c r="AV676" s="13" t="s">
        <v>81</v>
      </c>
      <c r="AW676" s="13" t="s">
        <v>34</v>
      </c>
      <c r="AX676" s="13" t="s">
        <v>73</v>
      </c>
      <c r="AY676" s="234" t="s">
        <v>134</v>
      </c>
    </row>
    <row r="677" s="14" customFormat="1">
      <c r="A677" s="14"/>
      <c r="B677" s="235"/>
      <c r="C677" s="236"/>
      <c r="D677" s="226" t="s">
        <v>145</v>
      </c>
      <c r="E677" s="237" t="s">
        <v>19</v>
      </c>
      <c r="F677" s="238" t="s">
        <v>1143</v>
      </c>
      <c r="G677" s="236"/>
      <c r="H677" s="239">
        <v>216</v>
      </c>
      <c r="I677" s="240"/>
      <c r="J677" s="236"/>
      <c r="K677" s="236"/>
      <c r="L677" s="241"/>
      <c r="M677" s="242"/>
      <c r="N677" s="243"/>
      <c r="O677" s="243"/>
      <c r="P677" s="243"/>
      <c r="Q677" s="243"/>
      <c r="R677" s="243"/>
      <c r="S677" s="243"/>
      <c r="T677" s="244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5" t="s">
        <v>145</v>
      </c>
      <c r="AU677" s="245" t="s">
        <v>84</v>
      </c>
      <c r="AV677" s="14" t="s">
        <v>84</v>
      </c>
      <c r="AW677" s="14" t="s">
        <v>34</v>
      </c>
      <c r="AX677" s="14" t="s">
        <v>73</v>
      </c>
      <c r="AY677" s="245" t="s">
        <v>134</v>
      </c>
    </row>
    <row r="678" s="14" customFormat="1">
      <c r="A678" s="14"/>
      <c r="B678" s="235"/>
      <c r="C678" s="236"/>
      <c r="D678" s="226" t="s">
        <v>145</v>
      </c>
      <c r="E678" s="237" t="s">
        <v>19</v>
      </c>
      <c r="F678" s="238" t="s">
        <v>1144</v>
      </c>
      <c r="G678" s="236"/>
      <c r="H678" s="239">
        <v>115</v>
      </c>
      <c r="I678" s="240"/>
      <c r="J678" s="236"/>
      <c r="K678" s="236"/>
      <c r="L678" s="241"/>
      <c r="M678" s="242"/>
      <c r="N678" s="243"/>
      <c r="O678" s="243"/>
      <c r="P678" s="243"/>
      <c r="Q678" s="243"/>
      <c r="R678" s="243"/>
      <c r="S678" s="243"/>
      <c r="T678" s="24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5" t="s">
        <v>145</v>
      </c>
      <c r="AU678" s="245" t="s">
        <v>84</v>
      </c>
      <c r="AV678" s="14" t="s">
        <v>84</v>
      </c>
      <c r="AW678" s="14" t="s">
        <v>34</v>
      </c>
      <c r="AX678" s="14" t="s">
        <v>73</v>
      </c>
      <c r="AY678" s="245" t="s">
        <v>134</v>
      </c>
    </row>
    <row r="679" s="14" customFormat="1">
      <c r="A679" s="14"/>
      <c r="B679" s="235"/>
      <c r="C679" s="236"/>
      <c r="D679" s="226" t="s">
        <v>145</v>
      </c>
      <c r="E679" s="237" t="s">
        <v>19</v>
      </c>
      <c r="F679" s="238" t="s">
        <v>1145</v>
      </c>
      <c r="G679" s="236"/>
      <c r="H679" s="239">
        <v>6</v>
      </c>
      <c r="I679" s="240"/>
      <c r="J679" s="236"/>
      <c r="K679" s="236"/>
      <c r="L679" s="241"/>
      <c r="M679" s="242"/>
      <c r="N679" s="243"/>
      <c r="O679" s="243"/>
      <c r="P679" s="243"/>
      <c r="Q679" s="243"/>
      <c r="R679" s="243"/>
      <c r="S679" s="243"/>
      <c r="T679" s="244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5" t="s">
        <v>145</v>
      </c>
      <c r="AU679" s="245" t="s">
        <v>84</v>
      </c>
      <c r="AV679" s="14" t="s">
        <v>84</v>
      </c>
      <c r="AW679" s="14" t="s">
        <v>34</v>
      </c>
      <c r="AX679" s="14" t="s">
        <v>73</v>
      </c>
      <c r="AY679" s="245" t="s">
        <v>134</v>
      </c>
    </row>
    <row r="680" s="15" customFormat="1">
      <c r="A680" s="15"/>
      <c r="B680" s="246"/>
      <c r="C680" s="247"/>
      <c r="D680" s="226" t="s">
        <v>145</v>
      </c>
      <c r="E680" s="248" t="s">
        <v>19</v>
      </c>
      <c r="F680" s="249" t="s">
        <v>153</v>
      </c>
      <c r="G680" s="247"/>
      <c r="H680" s="250">
        <v>337</v>
      </c>
      <c r="I680" s="251"/>
      <c r="J680" s="247"/>
      <c r="K680" s="247"/>
      <c r="L680" s="252"/>
      <c r="M680" s="253"/>
      <c r="N680" s="254"/>
      <c r="O680" s="254"/>
      <c r="P680" s="254"/>
      <c r="Q680" s="254"/>
      <c r="R680" s="254"/>
      <c r="S680" s="254"/>
      <c r="T680" s="255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56" t="s">
        <v>145</v>
      </c>
      <c r="AU680" s="256" t="s">
        <v>84</v>
      </c>
      <c r="AV680" s="15" t="s">
        <v>141</v>
      </c>
      <c r="AW680" s="15" t="s">
        <v>34</v>
      </c>
      <c r="AX680" s="15" t="s">
        <v>81</v>
      </c>
      <c r="AY680" s="256" t="s">
        <v>134</v>
      </c>
    </row>
    <row r="681" s="2" customFormat="1" ht="16.5" customHeight="1">
      <c r="A681" s="40"/>
      <c r="B681" s="41"/>
      <c r="C681" s="257" t="s">
        <v>811</v>
      </c>
      <c r="D681" s="257" t="s">
        <v>263</v>
      </c>
      <c r="E681" s="258" t="s">
        <v>689</v>
      </c>
      <c r="F681" s="259" t="s">
        <v>690</v>
      </c>
      <c r="G681" s="260" t="s">
        <v>139</v>
      </c>
      <c r="H681" s="261">
        <v>34.374000000000002</v>
      </c>
      <c r="I681" s="262"/>
      <c r="J681" s="263">
        <f>ROUND(I681*H681,2)</f>
        <v>0</v>
      </c>
      <c r="K681" s="259" t="s">
        <v>140</v>
      </c>
      <c r="L681" s="264"/>
      <c r="M681" s="265" t="s">
        <v>19</v>
      </c>
      <c r="N681" s="266" t="s">
        <v>44</v>
      </c>
      <c r="O681" s="86"/>
      <c r="P681" s="215">
        <f>O681*H681</f>
        <v>0</v>
      </c>
      <c r="Q681" s="215">
        <v>0.222</v>
      </c>
      <c r="R681" s="215">
        <f>Q681*H681</f>
        <v>7.6310280000000006</v>
      </c>
      <c r="S681" s="215">
        <v>0</v>
      </c>
      <c r="T681" s="216">
        <f>S681*H681</f>
        <v>0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17" t="s">
        <v>200</v>
      </c>
      <c r="AT681" s="217" t="s">
        <v>263</v>
      </c>
      <c r="AU681" s="217" t="s">
        <v>84</v>
      </c>
      <c r="AY681" s="19" t="s">
        <v>134</v>
      </c>
      <c r="BE681" s="218">
        <f>IF(N681="základní",J681,0)</f>
        <v>0</v>
      </c>
      <c r="BF681" s="218">
        <f>IF(N681="snížená",J681,0)</f>
        <v>0</v>
      </c>
      <c r="BG681" s="218">
        <f>IF(N681="zákl. přenesená",J681,0)</f>
        <v>0</v>
      </c>
      <c r="BH681" s="218">
        <f>IF(N681="sníž. přenesená",J681,0)</f>
        <v>0</v>
      </c>
      <c r="BI681" s="218">
        <f>IF(N681="nulová",J681,0)</f>
        <v>0</v>
      </c>
      <c r="BJ681" s="19" t="s">
        <v>81</v>
      </c>
      <c r="BK681" s="218">
        <f>ROUND(I681*H681,2)</f>
        <v>0</v>
      </c>
      <c r="BL681" s="19" t="s">
        <v>141</v>
      </c>
      <c r="BM681" s="217" t="s">
        <v>691</v>
      </c>
    </row>
    <row r="682" s="14" customFormat="1">
      <c r="A682" s="14"/>
      <c r="B682" s="235"/>
      <c r="C682" s="236"/>
      <c r="D682" s="226" t="s">
        <v>145</v>
      </c>
      <c r="E682" s="236"/>
      <c r="F682" s="238" t="s">
        <v>1146</v>
      </c>
      <c r="G682" s="236"/>
      <c r="H682" s="239">
        <v>34.374000000000002</v>
      </c>
      <c r="I682" s="240"/>
      <c r="J682" s="236"/>
      <c r="K682" s="236"/>
      <c r="L682" s="241"/>
      <c r="M682" s="242"/>
      <c r="N682" s="243"/>
      <c r="O682" s="243"/>
      <c r="P682" s="243"/>
      <c r="Q682" s="243"/>
      <c r="R682" s="243"/>
      <c r="S682" s="243"/>
      <c r="T682" s="244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5" t="s">
        <v>145</v>
      </c>
      <c r="AU682" s="245" t="s">
        <v>84</v>
      </c>
      <c r="AV682" s="14" t="s">
        <v>84</v>
      </c>
      <c r="AW682" s="14" t="s">
        <v>4</v>
      </c>
      <c r="AX682" s="14" t="s">
        <v>81</v>
      </c>
      <c r="AY682" s="245" t="s">
        <v>134</v>
      </c>
    </row>
    <row r="683" s="2" customFormat="1" ht="24.15" customHeight="1">
      <c r="A683" s="40"/>
      <c r="B683" s="41"/>
      <c r="C683" s="206" t="s">
        <v>826</v>
      </c>
      <c r="D683" s="206" t="s">
        <v>136</v>
      </c>
      <c r="E683" s="207" t="s">
        <v>694</v>
      </c>
      <c r="F683" s="208" t="s">
        <v>695</v>
      </c>
      <c r="G683" s="209" t="s">
        <v>168</v>
      </c>
      <c r="H683" s="210">
        <v>1652.3699999999999</v>
      </c>
      <c r="I683" s="211"/>
      <c r="J683" s="212">
        <f>ROUND(I683*H683,2)</f>
        <v>0</v>
      </c>
      <c r="K683" s="208" t="s">
        <v>140</v>
      </c>
      <c r="L683" s="46"/>
      <c r="M683" s="213" t="s">
        <v>19</v>
      </c>
      <c r="N683" s="214" t="s">
        <v>44</v>
      </c>
      <c r="O683" s="86"/>
      <c r="P683" s="215">
        <f>O683*H683</f>
        <v>0</v>
      </c>
      <c r="Q683" s="215">
        <v>0.16850000000000001</v>
      </c>
      <c r="R683" s="215">
        <f>Q683*H683</f>
        <v>278.42434500000002</v>
      </c>
      <c r="S683" s="215">
        <v>0</v>
      </c>
      <c r="T683" s="216">
        <f>S683*H683</f>
        <v>0</v>
      </c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R683" s="217" t="s">
        <v>141</v>
      </c>
      <c r="AT683" s="217" t="s">
        <v>136</v>
      </c>
      <c r="AU683" s="217" t="s">
        <v>84</v>
      </c>
      <c r="AY683" s="19" t="s">
        <v>134</v>
      </c>
      <c r="BE683" s="218">
        <f>IF(N683="základní",J683,0)</f>
        <v>0</v>
      </c>
      <c r="BF683" s="218">
        <f>IF(N683="snížená",J683,0)</f>
        <v>0</v>
      </c>
      <c r="BG683" s="218">
        <f>IF(N683="zákl. přenesená",J683,0)</f>
        <v>0</v>
      </c>
      <c r="BH683" s="218">
        <f>IF(N683="sníž. přenesená",J683,0)</f>
        <v>0</v>
      </c>
      <c r="BI683" s="218">
        <f>IF(N683="nulová",J683,0)</f>
        <v>0</v>
      </c>
      <c r="BJ683" s="19" t="s">
        <v>81</v>
      </c>
      <c r="BK683" s="218">
        <f>ROUND(I683*H683,2)</f>
        <v>0</v>
      </c>
      <c r="BL683" s="19" t="s">
        <v>141</v>
      </c>
      <c r="BM683" s="217" t="s">
        <v>696</v>
      </c>
    </row>
    <row r="684" s="2" customFormat="1">
      <c r="A684" s="40"/>
      <c r="B684" s="41"/>
      <c r="C684" s="42"/>
      <c r="D684" s="219" t="s">
        <v>143</v>
      </c>
      <c r="E684" s="42"/>
      <c r="F684" s="220" t="s">
        <v>697</v>
      </c>
      <c r="G684" s="42"/>
      <c r="H684" s="42"/>
      <c r="I684" s="221"/>
      <c r="J684" s="42"/>
      <c r="K684" s="42"/>
      <c r="L684" s="46"/>
      <c r="M684" s="222"/>
      <c r="N684" s="223"/>
      <c r="O684" s="86"/>
      <c r="P684" s="86"/>
      <c r="Q684" s="86"/>
      <c r="R684" s="86"/>
      <c r="S684" s="86"/>
      <c r="T684" s="87"/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T684" s="19" t="s">
        <v>143</v>
      </c>
      <c r="AU684" s="19" t="s">
        <v>84</v>
      </c>
    </row>
    <row r="685" s="13" customFormat="1">
      <c r="A685" s="13"/>
      <c r="B685" s="224"/>
      <c r="C685" s="225"/>
      <c r="D685" s="226" t="s">
        <v>145</v>
      </c>
      <c r="E685" s="227" t="s">
        <v>19</v>
      </c>
      <c r="F685" s="228" t="s">
        <v>147</v>
      </c>
      <c r="G685" s="225"/>
      <c r="H685" s="227" t="s">
        <v>19</v>
      </c>
      <c r="I685" s="229"/>
      <c r="J685" s="225"/>
      <c r="K685" s="225"/>
      <c r="L685" s="230"/>
      <c r="M685" s="231"/>
      <c r="N685" s="232"/>
      <c r="O685" s="232"/>
      <c r="P685" s="232"/>
      <c r="Q685" s="232"/>
      <c r="R685" s="232"/>
      <c r="S685" s="232"/>
      <c r="T685" s="23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4" t="s">
        <v>145</v>
      </c>
      <c r="AU685" s="234" t="s">
        <v>84</v>
      </c>
      <c r="AV685" s="13" t="s">
        <v>81</v>
      </c>
      <c r="AW685" s="13" t="s">
        <v>34</v>
      </c>
      <c r="AX685" s="13" t="s">
        <v>73</v>
      </c>
      <c r="AY685" s="234" t="s">
        <v>134</v>
      </c>
    </row>
    <row r="686" s="13" customFormat="1">
      <c r="A686" s="13"/>
      <c r="B686" s="224"/>
      <c r="C686" s="225"/>
      <c r="D686" s="226" t="s">
        <v>145</v>
      </c>
      <c r="E686" s="227" t="s">
        <v>19</v>
      </c>
      <c r="F686" s="228" t="s">
        <v>698</v>
      </c>
      <c r="G686" s="225"/>
      <c r="H686" s="227" t="s">
        <v>19</v>
      </c>
      <c r="I686" s="229"/>
      <c r="J686" s="225"/>
      <c r="K686" s="225"/>
      <c r="L686" s="230"/>
      <c r="M686" s="231"/>
      <c r="N686" s="232"/>
      <c r="O686" s="232"/>
      <c r="P686" s="232"/>
      <c r="Q686" s="232"/>
      <c r="R686" s="232"/>
      <c r="S686" s="232"/>
      <c r="T686" s="23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4" t="s">
        <v>145</v>
      </c>
      <c r="AU686" s="234" t="s">
        <v>84</v>
      </c>
      <c r="AV686" s="13" t="s">
        <v>81</v>
      </c>
      <c r="AW686" s="13" t="s">
        <v>34</v>
      </c>
      <c r="AX686" s="13" t="s">
        <v>73</v>
      </c>
      <c r="AY686" s="234" t="s">
        <v>134</v>
      </c>
    </row>
    <row r="687" s="14" customFormat="1">
      <c r="A687" s="14"/>
      <c r="B687" s="235"/>
      <c r="C687" s="236"/>
      <c r="D687" s="226" t="s">
        <v>145</v>
      </c>
      <c r="E687" s="237" t="s">
        <v>19</v>
      </c>
      <c r="F687" s="238" t="s">
        <v>1147</v>
      </c>
      <c r="G687" s="236"/>
      <c r="H687" s="239">
        <v>129</v>
      </c>
      <c r="I687" s="240"/>
      <c r="J687" s="236"/>
      <c r="K687" s="236"/>
      <c r="L687" s="241"/>
      <c r="M687" s="242"/>
      <c r="N687" s="243"/>
      <c r="O687" s="243"/>
      <c r="P687" s="243"/>
      <c r="Q687" s="243"/>
      <c r="R687" s="243"/>
      <c r="S687" s="243"/>
      <c r="T687" s="244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5" t="s">
        <v>145</v>
      </c>
      <c r="AU687" s="245" t="s">
        <v>84</v>
      </c>
      <c r="AV687" s="14" t="s">
        <v>84</v>
      </c>
      <c r="AW687" s="14" t="s">
        <v>34</v>
      </c>
      <c r="AX687" s="14" t="s">
        <v>73</v>
      </c>
      <c r="AY687" s="245" t="s">
        <v>134</v>
      </c>
    </row>
    <row r="688" s="14" customFormat="1">
      <c r="A688" s="14"/>
      <c r="B688" s="235"/>
      <c r="C688" s="236"/>
      <c r="D688" s="226" t="s">
        <v>145</v>
      </c>
      <c r="E688" s="237" t="s">
        <v>19</v>
      </c>
      <c r="F688" s="238" t="s">
        <v>1148</v>
      </c>
      <c r="G688" s="236"/>
      <c r="H688" s="239">
        <v>15.5</v>
      </c>
      <c r="I688" s="240"/>
      <c r="J688" s="236"/>
      <c r="K688" s="236"/>
      <c r="L688" s="241"/>
      <c r="M688" s="242"/>
      <c r="N688" s="243"/>
      <c r="O688" s="243"/>
      <c r="P688" s="243"/>
      <c r="Q688" s="243"/>
      <c r="R688" s="243"/>
      <c r="S688" s="243"/>
      <c r="T688" s="244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5" t="s">
        <v>145</v>
      </c>
      <c r="AU688" s="245" t="s">
        <v>84</v>
      </c>
      <c r="AV688" s="14" t="s">
        <v>84</v>
      </c>
      <c r="AW688" s="14" t="s">
        <v>34</v>
      </c>
      <c r="AX688" s="14" t="s">
        <v>73</v>
      </c>
      <c r="AY688" s="245" t="s">
        <v>134</v>
      </c>
    </row>
    <row r="689" s="14" customFormat="1">
      <c r="A689" s="14"/>
      <c r="B689" s="235"/>
      <c r="C689" s="236"/>
      <c r="D689" s="226" t="s">
        <v>145</v>
      </c>
      <c r="E689" s="237" t="s">
        <v>19</v>
      </c>
      <c r="F689" s="238" t="s">
        <v>1149</v>
      </c>
      <c r="G689" s="236"/>
      <c r="H689" s="239">
        <v>57</v>
      </c>
      <c r="I689" s="240"/>
      <c r="J689" s="236"/>
      <c r="K689" s="236"/>
      <c r="L689" s="241"/>
      <c r="M689" s="242"/>
      <c r="N689" s="243"/>
      <c r="O689" s="243"/>
      <c r="P689" s="243"/>
      <c r="Q689" s="243"/>
      <c r="R689" s="243"/>
      <c r="S689" s="243"/>
      <c r="T689" s="244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5" t="s">
        <v>145</v>
      </c>
      <c r="AU689" s="245" t="s">
        <v>84</v>
      </c>
      <c r="AV689" s="14" t="s">
        <v>84</v>
      </c>
      <c r="AW689" s="14" t="s">
        <v>34</v>
      </c>
      <c r="AX689" s="14" t="s">
        <v>73</v>
      </c>
      <c r="AY689" s="245" t="s">
        <v>134</v>
      </c>
    </row>
    <row r="690" s="14" customFormat="1">
      <c r="A690" s="14"/>
      <c r="B690" s="235"/>
      <c r="C690" s="236"/>
      <c r="D690" s="226" t="s">
        <v>145</v>
      </c>
      <c r="E690" s="237" t="s">
        <v>19</v>
      </c>
      <c r="F690" s="238" t="s">
        <v>1150</v>
      </c>
      <c r="G690" s="236"/>
      <c r="H690" s="239">
        <v>24</v>
      </c>
      <c r="I690" s="240"/>
      <c r="J690" s="236"/>
      <c r="K690" s="236"/>
      <c r="L690" s="241"/>
      <c r="M690" s="242"/>
      <c r="N690" s="243"/>
      <c r="O690" s="243"/>
      <c r="P690" s="243"/>
      <c r="Q690" s="243"/>
      <c r="R690" s="243"/>
      <c r="S690" s="243"/>
      <c r="T690" s="244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5" t="s">
        <v>145</v>
      </c>
      <c r="AU690" s="245" t="s">
        <v>84</v>
      </c>
      <c r="AV690" s="14" t="s">
        <v>84</v>
      </c>
      <c r="AW690" s="14" t="s">
        <v>34</v>
      </c>
      <c r="AX690" s="14" t="s">
        <v>73</v>
      </c>
      <c r="AY690" s="245" t="s">
        <v>134</v>
      </c>
    </row>
    <row r="691" s="14" customFormat="1">
      <c r="A691" s="14"/>
      <c r="B691" s="235"/>
      <c r="C691" s="236"/>
      <c r="D691" s="226" t="s">
        <v>145</v>
      </c>
      <c r="E691" s="237" t="s">
        <v>19</v>
      </c>
      <c r="F691" s="238" t="s">
        <v>1151</v>
      </c>
      <c r="G691" s="236"/>
      <c r="H691" s="239">
        <v>120.5</v>
      </c>
      <c r="I691" s="240"/>
      <c r="J691" s="236"/>
      <c r="K691" s="236"/>
      <c r="L691" s="241"/>
      <c r="M691" s="242"/>
      <c r="N691" s="243"/>
      <c r="O691" s="243"/>
      <c r="P691" s="243"/>
      <c r="Q691" s="243"/>
      <c r="R691" s="243"/>
      <c r="S691" s="243"/>
      <c r="T691" s="244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5" t="s">
        <v>145</v>
      </c>
      <c r="AU691" s="245" t="s">
        <v>84</v>
      </c>
      <c r="AV691" s="14" t="s">
        <v>84</v>
      </c>
      <c r="AW691" s="14" t="s">
        <v>34</v>
      </c>
      <c r="AX691" s="14" t="s">
        <v>73</v>
      </c>
      <c r="AY691" s="245" t="s">
        <v>134</v>
      </c>
    </row>
    <row r="692" s="14" customFormat="1">
      <c r="A692" s="14"/>
      <c r="B692" s="235"/>
      <c r="C692" s="236"/>
      <c r="D692" s="226" t="s">
        <v>145</v>
      </c>
      <c r="E692" s="237" t="s">
        <v>19</v>
      </c>
      <c r="F692" s="238" t="s">
        <v>1152</v>
      </c>
      <c r="G692" s="236"/>
      <c r="H692" s="239">
        <v>1.5700000000000001</v>
      </c>
      <c r="I692" s="240"/>
      <c r="J692" s="236"/>
      <c r="K692" s="236"/>
      <c r="L692" s="241"/>
      <c r="M692" s="242"/>
      <c r="N692" s="243"/>
      <c r="O692" s="243"/>
      <c r="P692" s="243"/>
      <c r="Q692" s="243"/>
      <c r="R692" s="243"/>
      <c r="S692" s="243"/>
      <c r="T692" s="244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5" t="s">
        <v>145</v>
      </c>
      <c r="AU692" s="245" t="s">
        <v>84</v>
      </c>
      <c r="AV692" s="14" t="s">
        <v>84</v>
      </c>
      <c r="AW692" s="14" t="s">
        <v>34</v>
      </c>
      <c r="AX692" s="14" t="s">
        <v>73</v>
      </c>
      <c r="AY692" s="245" t="s">
        <v>134</v>
      </c>
    </row>
    <row r="693" s="14" customFormat="1">
      <c r="A693" s="14"/>
      <c r="B693" s="235"/>
      <c r="C693" s="236"/>
      <c r="D693" s="226" t="s">
        <v>145</v>
      </c>
      <c r="E693" s="237" t="s">
        <v>19</v>
      </c>
      <c r="F693" s="238" t="s">
        <v>1153</v>
      </c>
      <c r="G693" s="236"/>
      <c r="H693" s="239">
        <v>6.2999999999999998</v>
      </c>
      <c r="I693" s="240"/>
      <c r="J693" s="236"/>
      <c r="K693" s="236"/>
      <c r="L693" s="241"/>
      <c r="M693" s="242"/>
      <c r="N693" s="243"/>
      <c r="O693" s="243"/>
      <c r="P693" s="243"/>
      <c r="Q693" s="243"/>
      <c r="R693" s="243"/>
      <c r="S693" s="243"/>
      <c r="T693" s="244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45" t="s">
        <v>145</v>
      </c>
      <c r="AU693" s="245" t="s">
        <v>84</v>
      </c>
      <c r="AV693" s="14" t="s">
        <v>84</v>
      </c>
      <c r="AW693" s="14" t="s">
        <v>34</v>
      </c>
      <c r="AX693" s="14" t="s">
        <v>73</v>
      </c>
      <c r="AY693" s="245" t="s">
        <v>134</v>
      </c>
    </row>
    <row r="694" s="14" customFormat="1">
      <c r="A694" s="14"/>
      <c r="B694" s="235"/>
      <c r="C694" s="236"/>
      <c r="D694" s="226" t="s">
        <v>145</v>
      </c>
      <c r="E694" s="237" t="s">
        <v>19</v>
      </c>
      <c r="F694" s="238" t="s">
        <v>1154</v>
      </c>
      <c r="G694" s="236"/>
      <c r="H694" s="239">
        <v>610</v>
      </c>
      <c r="I694" s="240"/>
      <c r="J694" s="236"/>
      <c r="K694" s="236"/>
      <c r="L694" s="241"/>
      <c r="M694" s="242"/>
      <c r="N694" s="243"/>
      <c r="O694" s="243"/>
      <c r="P694" s="243"/>
      <c r="Q694" s="243"/>
      <c r="R694" s="243"/>
      <c r="S694" s="243"/>
      <c r="T694" s="244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5" t="s">
        <v>145</v>
      </c>
      <c r="AU694" s="245" t="s">
        <v>84</v>
      </c>
      <c r="AV694" s="14" t="s">
        <v>84</v>
      </c>
      <c r="AW694" s="14" t="s">
        <v>34</v>
      </c>
      <c r="AX694" s="14" t="s">
        <v>73</v>
      </c>
      <c r="AY694" s="245" t="s">
        <v>134</v>
      </c>
    </row>
    <row r="695" s="13" customFormat="1">
      <c r="A695" s="13"/>
      <c r="B695" s="224"/>
      <c r="C695" s="225"/>
      <c r="D695" s="226" t="s">
        <v>145</v>
      </c>
      <c r="E695" s="227" t="s">
        <v>19</v>
      </c>
      <c r="F695" s="228" t="s">
        <v>702</v>
      </c>
      <c r="G695" s="225"/>
      <c r="H695" s="227" t="s">
        <v>19</v>
      </c>
      <c r="I695" s="229"/>
      <c r="J695" s="225"/>
      <c r="K695" s="225"/>
      <c r="L695" s="230"/>
      <c r="M695" s="231"/>
      <c r="N695" s="232"/>
      <c r="O695" s="232"/>
      <c r="P695" s="232"/>
      <c r="Q695" s="232"/>
      <c r="R695" s="232"/>
      <c r="S695" s="232"/>
      <c r="T695" s="233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4" t="s">
        <v>145</v>
      </c>
      <c r="AU695" s="234" t="s">
        <v>84</v>
      </c>
      <c r="AV695" s="13" t="s">
        <v>81</v>
      </c>
      <c r="AW695" s="13" t="s">
        <v>34</v>
      </c>
      <c r="AX695" s="13" t="s">
        <v>73</v>
      </c>
      <c r="AY695" s="234" t="s">
        <v>134</v>
      </c>
    </row>
    <row r="696" s="14" customFormat="1">
      <c r="A696" s="14"/>
      <c r="B696" s="235"/>
      <c r="C696" s="236"/>
      <c r="D696" s="226" t="s">
        <v>145</v>
      </c>
      <c r="E696" s="237" t="s">
        <v>19</v>
      </c>
      <c r="F696" s="238" t="s">
        <v>1155</v>
      </c>
      <c r="G696" s="236"/>
      <c r="H696" s="239">
        <v>140</v>
      </c>
      <c r="I696" s="240"/>
      <c r="J696" s="236"/>
      <c r="K696" s="236"/>
      <c r="L696" s="241"/>
      <c r="M696" s="242"/>
      <c r="N696" s="243"/>
      <c r="O696" s="243"/>
      <c r="P696" s="243"/>
      <c r="Q696" s="243"/>
      <c r="R696" s="243"/>
      <c r="S696" s="243"/>
      <c r="T696" s="244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5" t="s">
        <v>145</v>
      </c>
      <c r="AU696" s="245" t="s">
        <v>84</v>
      </c>
      <c r="AV696" s="14" t="s">
        <v>84</v>
      </c>
      <c r="AW696" s="14" t="s">
        <v>34</v>
      </c>
      <c r="AX696" s="14" t="s">
        <v>73</v>
      </c>
      <c r="AY696" s="245" t="s">
        <v>134</v>
      </c>
    </row>
    <row r="697" s="14" customFormat="1">
      <c r="A697" s="14"/>
      <c r="B697" s="235"/>
      <c r="C697" s="236"/>
      <c r="D697" s="226" t="s">
        <v>145</v>
      </c>
      <c r="E697" s="237" t="s">
        <v>19</v>
      </c>
      <c r="F697" s="238" t="s">
        <v>1156</v>
      </c>
      <c r="G697" s="236"/>
      <c r="H697" s="239">
        <v>9.5</v>
      </c>
      <c r="I697" s="240"/>
      <c r="J697" s="236"/>
      <c r="K697" s="236"/>
      <c r="L697" s="241"/>
      <c r="M697" s="242"/>
      <c r="N697" s="243"/>
      <c r="O697" s="243"/>
      <c r="P697" s="243"/>
      <c r="Q697" s="243"/>
      <c r="R697" s="243"/>
      <c r="S697" s="243"/>
      <c r="T697" s="24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5" t="s">
        <v>145</v>
      </c>
      <c r="AU697" s="245" t="s">
        <v>84</v>
      </c>
      <c r="AV697" s="14" t="s">
        <v>84</v>
      </c>
      <c r="AW697" s="14" t="s">
        <v>34</v>
      </c>
      <c r="AX697" s="14" t="s">
        <v>73</v>
      </c>
      <c r="AY697" s="245" t="s">
        <v>134</v>
      </c>
    </row>
    <row r="698" s="14" customFormat="1">
      <c r="A698" s="14"/>
      <c r="B698" s="235"/>
      <c r="C698" s="236"/>
      <c r="D698" s="226" t="s">
        <v>145</v>
      </c>
      <c r="E698" s="237" t="s">
        <v>19</v>
      </c>
      <c r="F698" s="238" t="s">
        <v>1157</v>
      </c>
      <c r="G698" s="236"/>
      <c r="H698" s="239">
        <v>47</v>
      </c>
      <c r="I698" s="240"/>
      <c r="J698" s="236"/>
      <c r="K698" s="236"/>
      <c r="L698" s="241"/>
      <c r="M698" s="242"/>
      <c r="N698" s="243"/>
      <c r="O698" s="243"/>
      <c r="P698" s="243"/>
      <c r="Q698" s="243"/>
      <c r="R698" s="243"/>
      <c r="S698" s="243"/>
      <c r="T698" s="24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5" t="s">
        <v>145</v>
      </c>
      <c r="AU698" s="245" t="s">
        <v>84</v>
      </c>
      <c r="AV698" s="14" t="s">
        <v>84</v>
      </c>
      <c r="AW698" s="14" t="s">
        <v>34</v>
      </c>
      <c r="AX698" s="14" t="s">
        <v>73</v>
      </c>
      <c r="AY698" s="245" t="s">
        <v>134</v>
      </c>
    </row>
    <row r="699" s="14" customFormat="1">
      <c r="A699" s="14"/>
      <c r="B699" s="235"/>
      <c r="C699" s="236"/>
      <c r="D699" s="226" t="s">
        <v>145</v>
      </c>
      <c r="E699" s="237" t="s">
        <v>19</v>
      </c>
      <c r="F699" s="238" t="s">
        <v>1158</v>
      </c>
      <c r="G699" s="236"/>
      <c r="H699" s="239">
        <v>24</v>
      </c>
      <c r="I699" s="240"/>
      <c r="J699" s="236"/>
      <c r="K699" s="236"/>
      <c r="L699" s="241"/>
      <c r="M699" s="242"/>
      <c r="N699" s="243"/>
      <c r="O699" s="243"/>
      <c r="P699" s="243"/>
      <c r="Q699" s="243"/>
      <c r="R699" s="243"/>
      <c r="S699" s="243"/>
      <c r="T699" s="244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5" t="s">
        <v>145</v>
      </c>
      <c r="AU699" s="245" t="s">
        <v>84</v>
      </c>
      <c r="AV699" s="14" t="s">
        <v>84</v>
      </c>
      <c r="AW699" s="14" t="s">
        <v>34</v>
      </c>
      <c r="AX699" s="14" t="s">
        <v>73</v>
      </c>
      <c r="AY699" s="245" t="s">
        <v>134</v>
      </c>
    </row>
    <row r="700" s="14" customFormat="1">
      <c r="A700" s="14"/>
      <c r="B700" s="235"/>
      <c r="C700" s="236"/>
      <c r="D700" s="226" t="s">
        <v>145</v>
      </c>
      <c r="E700" s="237" t="s">
        <v>19</v>
      </c>
      <c r="F700" s="238" t="s">
        <v>1159</v>
      </c>
      <c r="G700" s="236"/>
      <c r="H700" s="239">
        <v>21.5</v>
      </c>
      <c r="I700" s="240"/>
      <c r="J700" s="236"/>
      <c r="K700" s="236"/>
      <c r="L700" s="241"/>
      <c r="M700" s="242"/>
      <c r="N700" s="243"/>
      <c r="O700" s="243"/>
      <c r="P700" s="243"/>
      <c r="Q700" s="243"/>
      <c r="R700" s="243"/>
      <c r="S700" s="243"/>
      <c r="T700" s="244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5" t="s">
        <v>145</v>
      </c>
      <c r="AU700" s="245" t="s">
        <v>84</v>
      </c>
      <c r="AV700" s="14" t="s">
        <v>84</v>
      </c>
      <c r="AW700" s="14" t="s">
        <v>34</v>
      </c>
      <c r="AX700" s="14" t="s">
        <v>73</v>
      </c>
      <c r="AY700" s="245" t="s">
        <v>134</v>
      </c>
    </row>
    <row r="701" s="14" customFormat="1">
      <c r="A701" s="14"/>
      <c r="B701" s="235"/>
      <c r="C701" s="236"/>
      <c r="D701" s="226" t="s">
        <v>145</v>
      </c>
      <c r="E701" s="237" t="s">
        <v>19</v>
      </c>
      <c r="F701" s="238" t="s">
        <v>1160</v>
      </c>
      <c r="G701" s="236"/>
      <c r="H701" s="239">
        <v>263</v>
      </c>
      <c r="I701" s="240"/>
      <c r="J701" s="236"/>
      <c r="K701" s="236"/>
      <c r="L701" s="241"/>
      <c r="M701" s="242"/>
      <c r="N701" s="243"/>
      <c r="O701" s="243"/>
      <c r="P701" s="243"/>
      <c r="Q701" s="243"/>
      <c r="R701" s="243"/>
      <c r="S701" s="243"/>
      <c r="T701" s="244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5" t="s">
        <v>145</v>
      </c>
      <c r="AU701" s="245" t="s">
        <v>84</v>
      </c>
      <c r="AV701" s="14" t="s">
        <v>84</v>
      </c>
      <c r="AW701" s="14" t="s">
        <v>34</v>
      </c>
      <c r="AX701" s="14" t="s">
        <v>73</v>
      </c>
      <c r="AY701" s="245" t="s">
        <v>134</v>
      </c>
    </row>
    <row r="702" s="13" customFormat="1">
      <c r="A702" s="13"/>
      <c r="B702" s="224"/>
      <c r="C702" s="225"/>
      <c r="D702" s="226" t="s">
        <v>145</v>
      </c>
      <c r="E702" s="227" t="s">
        <v>19</v>
      </c>
      <c r="F702" s="228" t="s">
        <v>710</v>
      </c>
      <c r="G702" s="225"/>
      <c r="H702" s="227" t="s">
        <v>19</v>
      </c>
      <c r="I702" s="229"/>
      <c r="J702" s="225"/>
      <c r="K702" s="225"/>
      <c r="L702" s="230"/>
      <c r="M702" s="231"/>
      <c r="N702" s="232"/>
      <c r="O702" s="232"/>
      <c r="P702" s="232"/>
      <c r="Q702" s="232"/>
      <c r="R702" s="232"/>
      <c r="S702" s="232"/>
      <c r="T702" s="23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4" t="s">
        <v>145</v>
      </c>
      <c r="AU702" s="234" t="s">
        <v>84</v>
      </c>
      <c r="AV702" s="13" t="s">
        <v>81</v>
      </c>
      <c r="AW702" s="13" t="s">
        <v>34</v>
      </c>
      <c r="AX702" s="13" t="s">
        <v>73</v>
      </c>
      <c r="AY702" s="234" t="s">
        <v>134</v>
      </c>
    </row>
    <row r="703" s="14" customFormat="1">
      <c r="A703" s="14"/>
      <c r="B703" s="235"/>
      <c r="C703" s="236"/>
      <c r="D703" s="226" t="s">
        <v>145</v>
      </c>
      <c r="E703" s="237" t="s">
        <v>19</v>
      </c>
      <c r="F703" s="238" t="s">
        <v>1161</v>
      </c>
      <c r="G703" s="236"/>
      <c r="H703" s="239">
        <v>6</v>
      </c>
      <c r="I703" s="240"/>
      <c r="J703" s="236"/>
      <c r="K703" s="236"/>
      <c r="L703" s="241"/>
      <c r="M703" s="242"/>
      <c r="N703" s="243"/>
      <c r="O703" s="243"/>
      <c r="P703" s="243"/>
      <c r="Q703" s="243"/>
      <c r="R703" s="243"/>
      <c r="S703" s="243"/>
      <c r="T703" s="244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5" t="s">
        <v>145</v>
      </c>
      <c r="AU703" s="245" t="s">
        <v>84</v>
      </c>
      <c r="AV703" s="14" t="s">
        <v>84</v>
      </c>
      <c r="AW703" s="14" t="s">
        <v>34</v>
      </c>
      <c r="AX703" s="14" t="s">
        <v>73</v>
      </c>
      <c r="AY703" s="245" t="s">
        <v>134</v>
      </c>
    </row>
    <row r="704" s="14" customFormat="1">
      <c r="A704" s="14"/>
      <c r="B704" s="235"/>
      <c r="C704" s="236"/>
      <c r="D704" s="226" t="s">
        <v>145</v>
      </c>
      <c r="E704" s="237" t="s">
        <v>19</v>
      </c>
      <c r="F704" s="238" t="s">
        <v>1162</v>
      </c>
      <c r="G704" s="236"/>
      <c r="H704" s="239">
        <v>2</v>
      </c>
      <c r="I704" s="240"/>
      <c r="J704" s="236"/>
      <c r="K704" s="236"/>
      <c r="L704" s="241"/>
      <c r="M704" s="242"/>
      <c r="N704" s="243"/>
      <c r="O704" s="243"/>
      <c r="P704" s="243"/>
      <c r="Q704" s="243"/>
      <c r="R704" s="243"/>
      <c r="S704" s="243"/>
      <c r="T704" s="244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5" t="s">
        <v>145</v>
      </c>
      <c r="AU704" s="245" t="s">
        <v>84</v>
      </c>
      <c r="AV704" s="14" t="s">
        <v>84</v>
      </c>
      <c r="AW704" s="14" t="s">
        <v>34</v>
      </c>
      <c r="AX704" s="14" t="s">
        <v>73</v>
      </c>
      <c r="AY704" s="245" t="s">
        <v>134</v>
      </c>
    </row>
    <row r="705" s="14" customFormat="1">
      <c r="A705" s="14"/>
      <c r="B705" s="235"/>
      <c r="C705" s="236"/>
      <c r="D705" s="226" t="s">
        <v>145</v>
      </c>
      <c r="E705" s="237" t="s">
        <v>19</v>
      </c>
      <c r="F705" s="238" t="s">
        <v>1158</v>
      </c>
      <c r="G705" s="236"/>
      <c r="H705" s="239">
        <v>24</v>
      </c>
      <c r="I705" s="240"/>
      <c r="J705" s="236"/>
      <c r="K705" s="236"/>
      <c r="L705" s="241"/>
      <c r="M705" s="242"/>
      <c r="N705" s="243"/>
      <c r="O705" s="243"/>
      <c r="P705" s="243"/>
      <c r="Q705" s="243"/>
      <c r="R705" s="243"/>
      <c r="S705" s="243"/>
      <c r="T705" s="24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5" t="s">
        <v>145</v>
      </c>
      <c r="AU705" s="245" t="s">
        <v>84</v>
      </c>
      <c r="AV705" s="14" t="s">
        <v>84</v>
      </c>
      <c r="AW705" s="14" t="s">
        <v>34</v>
      </c>
      <c r="AX705" s="14" t="s">
        <v>73</v>
      </c>
      <c r="AY705" s="245" t="s">
        <v>134</v>
      </c>
    </row>
    <row r="706" s="14" customFormat="1">
      <c r="A706" s="14"/>
      <c r="B706" s="235"/>
      <c r="C706" s="236"/>
      <c r="D706" s="226" t="s">
        <v>145</v>
      </c>
      <c r="E706" s="237" t="s">
        <v>19</v>
      </c>
      <c r="F706" s="238" t="s">
        <v>1163</v>
      </c>
      <c r="G706" s="236"/>
      <c r="H706" s="239">
        <v>56</v>
      </c>
      <c r="I706" s="240"/>
      <c r="J706" s="236"/>
      <c r="K706" s="236"/>
      <c r="L706" s="241"/>
      <c r="M706" s="242"/>
      <c r="N706" s="243"/>
      <c r="O706" s="243"/>
      <c r="P706" s="243"/>
      <c r="Q706" s="243"/>
      <c r="R706" s="243"/>
      <c r="S706" s="243"/>
      <c r="T706" s="244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5" t="s">
        <v>145</v>
      </c>
      <c r="AU706" s="245" t="s">
        <v>84</v>
      </c>
      <c r="AV706" s="14" t="s">
        <v>84</v>
      </c>
      <c r="AW706" s="14" t="s">
        <v>34</v>
      </c>
      <c r="AX706" s="14" t="s">
        <v>73</v>
      </c>
      <c r="AY706" s="245" t="s">
        <v>134</v>
      </c>
    </row>
    <row r="707" s="13" customFormat="1">
      <c r="A707" s="13"/>
      <c r="B707" s="224"/>
      <c r="C707" s="225"/>
      <c r="D707" s="226" t="s">
        <v>145</v>
      </c>
      <c r="E707" s="227" t="s">
        <v>19</v>
      </c>
      <c r="F707" s="228" t="s">
        <v>149</v>
      </c>
      <c r="G707" s="225"/>
      <c r="H707" s="227" t="s">
        <v>19</v>
      </c>
      <c r="I707" s="229"/>
      <c r="J707" s="225"/>
      <c r="K707" s="225"/>
      <c r="L707" s="230"/>
      <c r="M707" s="231"/>
      <c r="N707" s="232"/>
      <c r="O707" s="232"/>
      <c r="P707" s="232"/>
      <c r="Q707" s="232"/>
      <c r="R707" s="232"/>
      <c r="S707" s="232"/>
      <c r="T707" s="23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4" t="s">
        <v>145</v>
      </c>
      <c r="AU707" s="234" t="s">
        <v>84</v>
      </c>
      <c r="AV707" s="13" t="s">
        <v>81</v>
      </c>
      <c r="AW707" s="13" t="s">
        <v>34</v>
      </c>
      <c r="AX707" s="13" t="s">
        <v>73</v>
      </c>
      <c r="AY707" s="234" t="s">
        <v>134</v>
      </c>
    </row>
    <row r="708" s="13" customFormat="1">
      <c r="A708" s="13"/>
      <c r="B708" s="224"/>
      <c r="C708" s="225"/>
      <c r="D708" s="226" t="s">
        <v>145</v>
      </c>
      <c r="E708" s="227" t="s">
        <v>19</v>
      </c>
      <c r="F708" s="228" t="s">
        <v>1164</v>
      </c>
      <c r="G708" s="225"/>
      <c r="H708" s="227" t="s">
        <v>19</v>
      </c>
      <c r="I708" s="229"/>
      <c r="J708" s="225"/>
      <c r="K708" s="225"/>
      <c r="L708" s="230"/>
      <c r="M708" s="231"/>
      <c r="N708" s="232"/>
      <c r="O708" s="232"/>
      <c r="P708" s="232"/>
      <c r="Q708" s="232"/>
      <c r="R708" s="232"/>
      <c r="S708" s="232"/>
      <c r="T708" s="23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4" t="s">
        <v>145</v>
      </c>
      <c r="AU708" s="234" t="s">
        <v>84</v>
      </c>
      <c r="AV708" s="13" t="s">
        <v>81</v>
      </c>
      <c r="AW708" s="13" t="s">
        <v>34</v>
      </c>
      <c r="AX708" s="13" t="s">
        <v>73</v>
      </c>
      <c r="AY708" s="234" t="s">
        <v>134</v>
      </c>
    </row>
    <row r="709" s="14" customFormat="1">
      <c r="A709" s="14"/>
      <c r="B709" s="235"/>
      <c r="C709" s="236"/>
      <c r="D709" s="226" t="s">
        <v>145</v>
      </c>
      <c r="E709" s="237" t="s">
        <v>19</v>
      </c>
      <c r="F709" s="238" t="s">
        <v>1165</v>
      </c>
      <c r="G709" s="236"/>
      <c r="H709" s="239">
        <v>14</v>
      </c>
      <c r="I709" s="240"/>
      <c r="J709" s="236"/>
      <c r="K709" s="236"/>
      <c r="L709" s="241"/>
      <c r="M709" s="242"/>
      <c r="N709" s="243"/>
      <c r="O709" s="243"/>
      <c r="P709" s="243"/>
      <c r="Q709" s="243"/>
      <c r="R709" s="243"/>
      <c r="S709" s="243"/>
      <c r="T709" s="244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45" t="s">
        <v>145</v>
      </c>
      <c r="AU709" s="245" t="s">
        <v>84</v>
      </c>
      <c r="AV709" s="14" t="s">
        <v>84</v>
      </c>
      <c r="AW709" s="14" t="s">
        <v>34</v>
      </c>
      <c r="AX709" s="14" t="s">
        <v>73</v>
      </c>
      <c r="AY709" s="245" t="s">
        <v>134</v>
      </c>
    </row>
    <row r="710" s="14" customFormat="1">
      <c r="A710" s="14"/>
      <c r="B710" s="235"/>
      <c r="C710" s="236"/>
      <c r="D710" s="226" t="s">
        <v>145</v>
      </c>
      <c r="E710" s="237" t="s">
        <v>19</v>
      </c>
      <c r="F710" s="238" t="s">
        <v>1166</v>
      </c>
      <c r="G710" s="236"/>
      <c r="H710" s="239">
        <v>2.5</v>
      </c>
      <c r="I710" s="240"/>
      <c r="J710" s="236"/>
      <c r="K710" s="236"/>
      <c r="L710" s="241"/>
      <c r="M710" s="242"/>
      <c r="N710" s="243"/>
      <c r="O710" s="243"/>
      <c r="P710" s="243"/>
      <c r="Q710" s="243"/>
      <c r="R710" s="243"/>
      <c r="S710" s="243"/>
      <c r="T710" s="244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45" t="s">
        <v>145</v>
      </c>
      <c r="AU710" s="245" t="s">
        <v>84</v>
      </c>
      <c r="AV710" s="14" t="s">
        <v>84</v>
      </c>
      <c r="AW710" s="14" t="s">
        <v>34</v>
      </c>
      <c r="AX710" s="14" t="s">
        <v>73</v>
      </c>
      <c r="AY710" s="245" t="s">
        <v>134</v>
      </c>
    </row>
    <row r="711" s="14" customFormat="1">
      <c r="A711" s="14"/>
      <c r="B711" s="235"/>
      <c r="C711" s="236"/>
      <c r="D711" s="226" t="s">
        <v>145</v>
      </c>
      <c r="E711" s="237" t="s">
        <v>19</v>
      </c>
      <c r="F711" s="238" t="s">
        <v>1167</v>
      </c>
      <c r="G711" s="236"/>
      <c r="H711" s="239">
        <v>7</v>
      </c>
      <c r="I711" s="240"/>
      <c r="J711" s="236"/>
      <c r="K711" s="236"/>
      <c r="L711" s="241"/>
      <c r="M711" s="242"/>
      <c r="N711" s="243"/>
      <c r="O711" s="243"/>
      <c r="P711" s="243"/>
      <c r="Q711" s="243"/>
      <c r="R711" s="243"/>
      <c r="S711" s="243"/>
      <c r="T711" s="244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5" t="s">
        <v>145</v>
      </c>
      <c r="AU711" s="245" t="s">
        <v>84</v>
      </c>
      <c r="AV711" s="14" t="s">
        <v>84</v>
      </c>
      <c r="AW711" s="14" t="s">
        <v>34</v>
      </c>
      <c r="AX711" s="14" t="s">
        <v>73</v>
      </c>
      <c r="AY711" s="245" t="s">
        <v>134</v>
      </c>
    </row>
    <row r="712" s="14" customFormat="1">
      <c r="A712" s="14"/>
      <c r="B712" s="235"/>
      <c r="C712" s="236"/>
      <c r="D712" s="226" t="s">
        <v>145</v>
      </c>
      <c r="E712" s="237" t="s">
        <v>19</v>
      </c>
      <c r="F712" s="238" t="s">
        <v>1168</v>
      </c>
      <c r="G712" s="236"/>
      <c r="H712" s="239">
        <v>2</v>
      </c>
      <c r="I712" s="240"/>
      <c r="J712" s="236"/>
      <c r="K712" s="236"/>
      <c r="L712" s="241"/>
      <c r="M712" s="242"/>
      <c r="N712" s="243"/>
      <c r="O712" s="243"/>
      <c r="P712" s="243"/>
      <c r="Q712" s="243"/>
      <c r="R712" s="243"/>
      <c r="S712" s="243"/>
      <c r="T712" s="244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45" t="s">
        <v>145</v>
      </c>
      <c r="AU712" s="245" t="s">
        <v>84</v>
      </c>
      <c r="AV712" s="14" t="s">
        <v>84</v>
      </c>
      <c r="AW712" s="14" t="s">
        <v>34</v>
      </c>
      <c r="AX712" s="14" t="s">
        <v>73</v>
      </c>
      <c r="AY712" s="245" t="s">
        <v>134</v>
      </c>
    </row>
    <row r="713" s="14" customFormat="1">
      <c r="A713" s="14"/>
      <c r="B713" s="235"/>
      <c r="C713" s="236"/>
      <c r="D713" s="226" t="s">
        <v>145</v>
      </c>
      <c r="E713" s="237" t="s">
        <v>19</v>
      </c>
      <c r="F713" s="238" t="s">
        <v>1169</v>
      </c>
      <c r="G713" s="236"/>
      <c r="H713" s="239">
        <v>70</v>
      </c>
      <c r="I713" s="240"/>
      <c r="J713" s="236"/>
      <c r="K713" s="236"/>
      <c r="L713" s="241"/>
      <c r="M713" s="242"/>
      <c r="N713" s="243"/>
      <c r="O713" s="243"/>
      <c r="P713" s="243"/>
      <c r="Q713" s="243"/>
      <c r="R713" s="243"/>
      <c r="S713" s="243"/>
      <c r="T713" s="244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5" t="s">
        <v>145</v>
      </c>
      <c r="AU713" s="245" t="s">
        <v>84</v>
      </c>
      <c r="AV713" s="14" t="s">
        <v>84</v>
      </c>
      <c r="AW713" s="14" t="s">
        <v>34</v>
      </c>
      <c r="AX713" s="14" t="s">
        <v>73</v>
      </c>
      <c r="AY713" s="245" t="s">
        <v>134</v>
      </c>
    </row>
    <row r="714" s="15" customFormat="1">
      <c r="A714" s="15"/>
      <c r="B714" s="246"/>
      <c r="C714" s="247"/>
      <c r="D714" s="226" t="s">
        <v>145</v>
      </c>
      <c r="E714" s="248" t="s">
        <v>19</v>
      </c>
      <c r="F714" s="249" t="s">
        <v>153</v>
      </c>
      <c r="G714" s="247"/>
      <c r="H714" s="250">
        <v>1652.3699999999999</v>
      </c>
      <c r="I714" s="251"/>
      <c r="J714" s="247"/>
      <c r="K714" s="247"/>
      <c r="L714" s="252"/>
      <c r="M714" s="253"/>
      <c r="N714" s="254"/>
      <c r="O714" s="254"/>
      <c r="P714" s="254"/>
      <c r="Q714" s="254"/>
      <c r="R714" s="254"/>
      <c r="S714" s="254"/>
      <c r="T714" s="255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56" t="s">
        <v>145</v>
      </c>
      <c r="AU714" s="256" t="s">
        <v>84</v>
      </c>
      <c r="AV714" s="15" t="s">
        <v>141</v>
      </c>
      <c r="AW714" s="15" t="s">
        <v>34</v>
      </c>
      <c r="AX714" s="15" t="s">
        <v>81</v>
      </c>
      <c r="AY714" s="256" t="s">
        <v>134</v>
      </c>
    </row>
    <row r="715" s="2" customFormat="1" ht="16.5" customHeight="1">
      <c r="A715" s="40"/>
      <c r="B715" s="41"/>
      <c r="C715" s="257" t="s">
        <v>1170</v>
      </c>
      <c r="D715" s="257" t="s">
        <v>263</v>
      </c>
      <c r="E715" s="258" t="s">
        <v>1171</v>
      </c>
      <c r="F715" s="259" t="s">
        <v>1172</v>
      </c>
      <c r="G715" s="260" t="s">
        <v>168</v>
      </c>
      <c r="H715" s="261">
        <v>144</v>
      </c>
      <c r="I715" s="262"/>
      <c r="J715" s="263">
        <f>ROUND(I715*H715,2)</f>
        <v>0</v>
      </c>
      <c r="K715" s="259" t="s">
        <v>140</v>
      </c>
      <c r="L715" s="264"/>
      <c r="M715" s="265" t="s">
        <v>19</v>
      </c>
      <c r="N715" s="266" t="s">
        <v>44</v>
      </c>
      <c r="O715" s="86"/>
      <c r="P715" s="215">
        <f>O715*H715</f>
        <v>0</v>
      </c>
      <c r="Q715" s="215">
        <v>0.080000000000000002</v>
      </c>
      <c r="R715" s="215">
        <f>Q715*H715</f>
        <v>11.52</v>
      </c>
      <c r="S715" s="215">
        <v>0</v>
      </c>
      <c r="T715" s="216">
        <f>S715*H715</f>
        <v>0</v>
      </c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R715" s="217" t="s">
        <v>200</v>
      </c>
      <c r="AT715" s="217" t="s">
        <v>263</v>
      </c>
      <c r="AU715" s="217" t="s">
        <v>84</v>
      </c>
      <c r="AY715" s="19" t="s">
        <v>134</v>
      </c>
      <c r="BE715" s="218">
        <f>IF(N715="základní",J715,0)</f>
        <v>0</v>
      </c>
      <c r="BF715" s="218">
        <f>IF(N715="snížená",J715,0)</f>
        <v>0</v>
      </c>
      <c r="BG715" s="218">
        <f>IF(N715="zákl. přenesená",J715,0)</f>
        <v>0</v>
      </c>
      <c r="BH715" s="218">
        <f>IF(N715="sníž. přenesená",J715,0)</f>
        <v>0</v>
      </c>
      <c r="BI715" s="218">
        <f>IF(N715="nulová",J715,0)</f>
        <v>0</v>
      </c>
      <c r="BJ715" s="19" t="s">
        <v>81</v>
      </c>
      <c r="BK715" s="218">
        <f>ROUND(I715*H715,2)</f>
        <v>0</v>
      </c>
      <c r="BL715" s="19" t="s">
        <v>141</v>
      </c>
      <c r="BM715" s="217" t="s">
        <v>1173</v>
      </c>
    </row>
    <row r="716" s="13" customFormat="1">
      <c r="A716" s="13"/>
      <c r="B716" s="224"/>
      <c r="C716" s="225"/>
      <c r="D716" s="226" t="s">
        <v>145</v>
      </c>
      <c r="E716" s="227" t="s">
        <v>19</v>
      </c>
      <c r="F716" s="228" t="s">
        <v>718</v>
      </c>
      <c r="G716" s="225"/>
      <c r="H716" s="227" t="s">
        <v>19</v>
      </c>
      <c r="I716" s="229"/>
      <c r="J716" s="225"/>
      <c r="K716" s="225"/>
      <c r="L716" s="230"/>
      <c r="M716" s="231"/>
      <c r="N716" s="232"/>
      <c r="O716" s="232"/>
      <c r="P716" s="232"/>
      <c r="Q716" s="232"/>
      <c r="R716" s="232"/>
      <c r="S716" s="232"/>
      <c r="T716" s="23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4" t="s">
        <v>145</v>
      </c>
      <c r="AU716" s="234" t="s">
        <v>84</v>
      </c>
      <c r="AV716" s="13" t="s">
        <v>81</v>
      </c>
      <c r="AW716" s="13" t="s">
        <v>34</v>
      </c>
      <c r="AX716" s="13" t="s">
        <v>73</v>
      </c>
      <c r="AY716" s="234" t="s">
        <v>134</v>
      </c>
    </row>
    <row r="717" s="13" customFormat="1">
      <c r="A717" s="13"/>
      <c r="B717" s="224"/>
      <c r="C717" s="225"/>
      <c r="D717" s="226" t="s">
        <v>145</v>
      </c>
      <c r="E717" s="227" t="s">
        <v>19</v>
      </c>
      <c r="F717" s="228" t="s">
        <v>147</v>
      </c>
      <c r="G717" s="225"/>
      <c r="H717" s="227" t="s">
        <v>19</v>
      </c>
      <c r="I717" s="229"/>
      <c r="J717" s="225"/>
      <c r="K717" s="225"/>
      <c r="L717" s="230"/>
      <c r="M717" s="231"/>
      <c r="N717" s="232"/>
      <c r="O717" s="232"/>
      <c r="P717" s="232"/>
      <c r="Q717" s="232"/>
      <c r="R717" s="232"/>
      <c r="S717" s="232"/>
      <c r="T717" s="23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4" t="s">
        <v>145</v>
      </c>
      <c r="AU717" s="234" t="s">
        <v>84</v>
      </c>
      <c r="AV717" s="13" t="s">
        <v>81</v>
      </c>
      <c r="AW717" s="13" t="s">
        <v>34</v>
      </c>
      <c r="AX717" s="13" t="s">
        <v>73</v>
      </c>
      <c r="AY717" s="234" t="s">
        <v>134</v>
      </c>
    </row>
    <row r="718" s="14" customFormat="1">
      <c r="A718" s="14"/>
      <c r="B718" s="235"/>
      <c r="C718" s="236"/>
      <c r="D718" s="226" t="s">
        <v>145</v>
      </c>
      <c r="E718" s="237" t="s">
        <v>19</v>
      </c>
      <c r="F718" s="238" t="s">
        <v>1174</v>
      </c>
      <c r="G718" s="236"/>
      <c r="H718" s="239">
        <v>120.5</v>
      </c>
      <c r="I718" s="240"/>
      <c r="J718" s="236"/>
      <c r="K718" s="236"/>
      <c r="L718" s="241"/>
      <c r="M718" s="242"/>
      <c r="N718" s="243"/>
      <c r="O718" s="243"/>
      <c r="P718" s="243"/>
      <c r="Q718" s="243"/>
      <c r="R718" s="243"/>
      <c r="S718" s="243"/>
      <c r="T718" s="244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5" t="s">
        <v>145</v>
      </c>
      <c r="AU718" s="245" t="s">
        <v>84</v>
      </c>
      <c r="AV718" s="14" t="s">
        <v>84</v>
      </c>
      <c r="AW718" s="14" t="s">
        <v>34</v>
      </c>
      <c r="AX718" s="14" t="s">
        <v>73</v>
      </c>
      <c r="AY718" s="245" t="s">
        <v>134</v>
      </c>
    </row>
    <row r="719" s="14" customFormat="1">
      <c r="A719" s="14"/>
      <c r="B719" s="235"/>
      <c r="C719" s="236"/>
      <c r="D719" s="226" t="s">
        <v>145</v>
      </c>
      <c r="E719" s="237" t="s">
        <v>19</v>
      </c>
      <c r="F719" s="238" t="s">
        <v>1175</v>
      </c>
      <c r="G719" s="236"/>
      <c r="H719" s="239">
        <v>21.5</v>
      </c>
      <c r="I719" s="240"/>
      <c r="J719" s="236"/>
      <c r="K719" s="236"/>
      <c r="L719" s="241"/>
      <c r="M719" s="242"/>
      <c r="N719" s="243"/>
      <c r="O719" s="243"/>
      <c r="P719" s="243"/>
      <c r="Q719" s="243"/>
      <c r="R719" s="243"/>
      <c r="S719" s="243"/>
      <c r="T719" s="244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5" t="s">
        <v>145</v>
      </c>
      <c r="AU719" s="245" t="s">
        <v>84</v>
      </c>
      <c r="AV719" s="14" t="s">
        <v>84</v>
      </c>
      <c r="AW719" s="14" t="s">
        <v>34</v>
      </c>
      <c r="AX719" s="14" t="s">
        <v>73</v>
      </c>
      <c r="AY719" s="245" t="s">
        <v>134</v>
      </c>
    </row>
    <row r="720" s="13" customFormat="1">
      <c r="A720" s="13"/>
      <c r="B720" s="224"/>
      <c r="C720" s="225"/>
      <c r="D720" s="226" t="s">
        <v>145</v>
      </c>
      <c r="E720" s="227" t="s">
        <v>19</v>
      </c>
      <c r="F720" s="228" t="s">
        <v>149</v>
      </c>
      <c r="G720" s="225"/>
      <c r="H720" s="227" t="s">
        <v>19</v>
      </c>
      <c r="I720" s="229"/>
      <c r="J720" s="225"/>
      <c r="K720" s="225"/>
      <c r="L720" s="230"/>
      <c r="M720" s="231"/>
      <c r="N720" s="232"/>
      <c r="O720" s="232"/>
      <c r="P720" s="232"/>
      <c r="Q720" s="232"/>
      <c r="R720" s="232"/>
      <c r="S720" s="232"/>
      <c r="T720" s="23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4" t="s">
        <v>145</v>
      </c>
      <c r="AU720" s="234" t="s">
        <v>84</v>
      </c>
      <c r="AV720" s="13" t="s">
        <v>81</v>
      </c>
      <c r="AW720" s="13" t="s">
        <v>34</v>
      </c>
      <c r="AX720" s="13" t="s">
        <v>73</v>
      </c>
      <c r="AY720" s="234" t="s">
        <v>134</v>
      </c>
    </row>
    <row r="721" s="14" customFormat="1">
      <c r="A721" s="14"/>
      <c r="B721" s="235"/>
      <c r="C721" s="236"/>
      <c r="D721" s="226" t="s">
        <v>145</v>
      </c>
      <c r="E721" s="237" t="s">
        <v>19</v>
      </c>
      <c r="F721" s="238" t="s">
        <v>1176</v>
      </c>
      <c r="G721" s="236"/>
      <c r="H721" s="239">
        <v>2</v>
      </c>
      <c r="I721" s="240"/>
      <c r="J721" s="236"/>
      <c r="K721" s="236"/>
      <c r="L721" s="241"/>
      <c r="M721" s="242"/>
      <c r="N721" s="243"/>
      <c r="O721" s="243"/>
      <c r="P721" s="243"/>
      <c r="Q721" s="243"/>
      <c r="R721" s="243"/>
      <c r="S721" s="243"/>
      <c r="T721" s="244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5" t="s">
        <v>145</v>
      </c>
      <c r="AU721" s="245" t="s">
        <v>84</v>
      </c>
      <c r="AV721" s="14" t="s">
        <v>84</v>
      </c>
      <c r="AW721" s="14" t="s">
        <v>34</v>
      </c>
      <c r="AX721" s="14" t="s">
        <v>73</v>
      </c>
      <c r="AY721" s="245" t="s">
        <v>134</v>
      </c>
    </row>
    <row r="722" s="15" customFormat="1">
      <c r="A722" s="15"/>
      <c r="B722" s="246"/>
      <c r="C722" s="247"/>
      <c r="D722" s="226" t="s">
        <v>145</v>
      </c>
      <c r="E722" s="248" t="s">
        <v>19</v>
      </c>
      <c r="F722" s="249" t="s">
        <v>153</v>
      </c>
      <c r="G722" s="247"/>
      <c r="H722" s="250">
        <v>144</v>
      </c>
      <c r="I722" s="251"/>
      <c r="J722" s="247"/>
      <c r="K722" s="247"/>
      <c r="L722" s="252"/>
      <c r="M722" s="253"/>
      <c r="N722" s="254"/>
      <c r="O722" s="254"/>
      <c r="P722" s="254"/>
      <c r="Q722" s="254"/>
      <c r="R722" s="254"/>
      <c r="S722" s="254"/>
      <c r="T722" s="255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56" t="s">
        <v>145</v>
      </c>
      <c r="AU722" s="256" t="s">
        <v>84</v>
      </c>
      <c r="AV722" s="15" t="s">
        <v>141</v>
      </c>
      <c r="AW722" s="15" t="s">
        <v>34</v>
      </c>
      <c r="AX722" s="15" t="s">
        <v>81</v>
      </c>
      <c r="AY722" s="256" t="s">
        <v>134</v>
      </c>
    </row>
    <row r="723" s="2" customFormat="1" ht="16.5" customHeight="1">
      <c r="A723" s="40"/>
      <c r="B723" s="41"/>
      <c r="C723" s="257" t="s">
        <v>1177</v>
      </c>
      <c r="D723" s="257" t="s">
        <v>263</v>
      </c>
      <c r="E723" s="258" t="s">
        <v>1178</v>
      </c>
      <c r="F723" s="259" t="s">
        <v>1179</v>
      </c>
      <c r="G723" s="260" t="s">
        <v>168</v>
      </c>
      <c r="H723" s="261">
        <v>27.5</v>
      </c>
      <c r="I723" s="262"/>
      <c r="J723" s="263">
        <f>ROUND(I723*H723,2)</f>
        <v>0</v>
      </c>
      <c r="K723" s="259" t="s">
        <v>140</v>
      </c>
      <c r="L723" s="264"/>
      <c r="M723" s="265" t="s">
        <v>19</v>
      </c>
      <c r="N723" s="266" t="s">
        <v>44</v>
      </c>
      <c r="O723" s="86"/>
      <c r="P723" s="215">
        <f>O723*H723</f>
        <v>0</v>
      </c>
      <c r="Q723" s="215">
        <v>0.048399999999999999</v>
      </c>
      <c r="R723" s="215">
        <f>Q723*H723</f>
        <v>1.331</v>
      </c>
      <c r="S723" s="215">
        <v>0</v>
      </c>
      <c r="T723" s="216">
        <f>S723*H723</f>
        <v>0</v>
      </c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R723" s="217" t="s">
        <v>200</v>
      </c>
      <c r="AT723" s="217" t="s">
        <v>263</v>
      </c>
      <c r="AU723" s="217" t="s">
        <v>84</v>
      </c>
      <c r="AY723" s="19" t="s">
        <v>134</v>
      </c>
      <c r="BE723" s="218">
        <f>IF(N723="základní",J723,0)</f>
        <v>0</v>
      </c>
      <c r="BF723" s="218">
        <f>IF(N723="snížená",J723,0)</f>
        <v>0</v>
      </c>
      <c r="BG723" s="218">
        <f>IF(N723="zákl. přenesená",J723,0)</f>
        <v>0</v>
      </c>
      <c r="BH723" s="218">
        <f>IF(N723="sníž. přenesená",J723,0)</f>
        <v>0</v>
      </c>
      <c r="BI723" s="218">
        <f>IF(N723="nulová",J723,0)</f>
        <v>0</v>
      </c>
      <c r="BJ723" s="19" t="s">
        <v>81</v>
      </c>
      <c r="BK723" s="218">
        <f>ROUND(I723*H723,2)</f>
        <v>0</v>
      </c>
      <c r="BL723" s="19" t="s">
        <v>141</v>
      </c>
      <c r="BM723" s="217" t="s">
        <v>1180</v>
      </c>
    </row>
    <row r="724" s="13" customFormat="1">
      <c r="A724" s="13"/>
      <c r="B724" s="224"/>
      <c r="C724" s="225"/>
      <c r="D724" s="226" t="s">
        <v>145</v>
      </c>
      <c r="E724" s="227" t="s">
        <v>19</v>
      </c>
      <c r="F724" s="228" t="s">
        <v>718</v>
      </c>
      <c r="G724" s="225"/>
      <c r="H724" s="227" t="s">
        <v>19</v>
      </c>
      <c r="I724" s="229"/>
      <c r="J724" s="225"/>
      <c r="K724" s="225"/>
      <c r="L724" s="230"/>
      <c r="M724" s="231"/>
      <c r="N724" s="232"/>
      <c r="O724" s="232"/>
      <c r="P724" s="232"/>
      <c r="Q724" s="232"/>
      <c r="R724" s="232"/>
      <c r="S724" s="232"/>
      <c r="T724" s="23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4" t="s">
        <v>145</v>
      </c>
      <c r="AU724" s="234" t="s">
        <v>84</v>
      </c>
      <c r="AV724" s="13" t="s">
        <v>81</v>
      </c>
      <c r="AW724" s="13" t="s">
        <v>34</v>
      </c>
      <c r="AX724" s="13" t="s">
        <v>73</v>
      </c>
      <c r="AY724" s="234" t="s">
        <v>134</v>
      </c>
    </row>
    <row r="725" s="13" customFormat="1">
      <c r="A725" s="13"/>
      <c r="B725" s="224"/>
      <c r="C725" s="225"/>
      <c r="D725" s="226" t="s">
        <v>145</v>
      </c>
      <c r="E725" s="227" t="s">
        <v>19</v>
      </c>
      <c r="F725" s="228" t="s">
        <v>147</v>
      </c>
      <c r="G725" s="225"/>
      <c r="H725" s="227" t="s">
        <v>19</v>
      </c>
      <c r="I725" s="229"/>
      <c r="J725" s="225"/>
      <c r="K725" s="225"/>
      <c r="L725" s="230"/>
      <c r="M725" s="231"/>
      <c r="N725" s="232"/>
      <c r="O725" s="232"/>
      <c r="P725" s="232"/>
      <c r="Q725" s="232"/>
      <c r="R725" s="232"/>
      <c r="S725" s="232"/>
      <c r="T725" s="23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4" t="s">
        <v>145</v>
      </c>
      <c r="AU725" s="234" t="s">
        <v>84</v>
      </c>
      <c r="AV725" s="13" t="s">
        <v>81</v>
      </c>
      <c r="AW725" s="13" t="s">
        <v>34</v>
      </c>
      <c r="AX725" s="13" t="s">
        <v>73</v>
      </c>
      <c r="AY725" s="234" t="s">
        <v>134</v>
      </c>
    </row>
    <row r="726" s="14" customFormat="1">
      <c r="A726" s="14"/>
      <c r="B726" s="235"/>
      <c r="C726" s="236"/>
      <c r="D726" s="226" t="s">
        <v>145</v>
      </c>
      <c r="E726" s="237" t="s">
        <v>19</v>
      </c>
      <c r="F726" s="238" t="s">
        <v>1181</v>
      </c>
      <c r="G726" s="236"/>
      <c r="H726" s="239">
        <v>15.5</v>
      </c>
      <c r="I726" s="240"/>
      <c r="J726" s="236"/>
      <c r="K726" s="236"/>
      <c r="L726" s="241"/>
      <c r="M726" s="242"/>
      <c r="N726" s="243"/>
      <c r="O726" s="243"/>
      <c r="P726" s="243"/>
      <c r="Q726" s="243"/>
      <c r="R726" s="243"/>
      <c r="S726" s="243"/>
      <c r="T726" s="244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45" t="s">
        <v>145</v>
      </c>
      <c r="AU726" s="245" t="s">
        <v>84</v>
      </c>
      <c r="AV726" s="14" t="s">
        <v>84</v>
      </c>
      <c r="AW726" s="14" t="s">
        <v>34</v>
      </c>
      <c r="AX726" s="14" t="s">
        <v>73</v>
      </c>
      <c r="AY726" s="245" t="s">
        <v>134</v>
      </c>
    </row>
    <row r="727" s="14" customFormat="1">
      <c r="A727" s="14"/>
      <c r="B727" s="235"/>
      <c r="C727" s="236"/>
      <c r="D727" s="226" t="s">
        <v>145</v>
      </c>
      <c r="E727" s="237" t="s">
        <v>19</v>
      </c>
      <c r="F727" s="238" t="s">
        <v>1182</v>
      </c>
      <c r="G727" s="236"/>
      <c r="H727" s="239">
        <v>9.5</v>
      </c>
      <c r="I727" s="240"/>
      <c r="J727" s="236"/>
      <c r="K727" s="236"/>
      <c r="L727" s="241"/>
      <c r="M727" s="242"/>
      <c r="N727" s="243"/>
      <c r="O727" s="243"/>
      <c r="P727" s="243"/>
      <c r="Q727" s="243"/>
      <c r="R727" s="243"/>
      <c r="S727" s="243"/>
      <c r="T727" s="244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5" t="s">
        <v>145</v>
      </c>
      <c r="AU727" s="245" t="s">
        <v>84</v>
      </c>
      <c r="AV727" s="14" t="s">
        <v>84</v>
      </c>
      <c r="AW727" s="14" t="s">
        <v>34</v>
      </c>
      <c r="AX727" s="14" t="s">
        <v>73</v>
      </c>
      <c r="AY727" s="245" t="s">
        <v>134</v>
      </c>
    </row>
    <row r="728" s="13" customFormat="1">
      <c r="A728" s="13"/>
      <c r="B728" s="224"/>
      <c r="C728" s="225"/>
      <c r="D728" s="226" t="s">
        <v>145</v>
      </c>
      <c r="E728" s="227" t="s">
        <v>19</v>
      </c>
      <c r="F728" s="228" t="s">
        <v>149</v>
      </c>
      <c r="G728" s="225"/>
      <c r="H728" s="227" t="s">
        <v>19</v>
      </c>
      <c r="I728" s="229"/>
      <c r="J728" s="225"/>
      <c r="K728" s="225"/>
      <c r="L728" s="230"/>
      <c r="M728" s="231"/>
      <c r="N728" s="232"/>
      <c r="O728" s="232"/>
      <c r="P728" s="232"/>
      <c r="Q728" s="232"/>
      <c r="R728" s="232"/>
      <c r="S728" s="232"/>
      <c r="T728" s="23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4" t="s">
        <v>145</v>
      </c>
      <c r="AU728" s="234" t="s">
        <v>84</v>
      </c>
      <c r="AV728" s="13" t="s">
        <v>81</v>
      </c>
      <c r="AW728" s="13" t="s">
        <v>34</v>
      </c>
      <c r="AX728" s="13" t="s">
        <v>73</v>
      </c>
      <c r="AY728" s="234" t="s">
        <v>134</v>
      </c>
    </row>
    <row r="729" s="14" customFormat="1">
      <c r="A729" s="14"/>
      <c r="B729" s="235"/>
      <c r="C729" s="236"/>
      <c r="D729" s="226" t="s">
        <v>145</v>
      </c>
      <c r="E729" s="237" t="s">
        <v>19</v>
      </c>
      <c r="F729" s="238" t="s">
        <v>1183</v>
      </c>
      <c r="G729" s="236"/>
      <c r="H729" s="239">
        <v>2.5</v>
      </c>
      <c r="I729" s="240"/>
      <c r="J729" s="236"/>
      <c r="K729" s="236"/>
      <c r="L729" s="241"/>
      <c r="M729" s="242"/>
      <c r="N729" s="243"/>
      <c r="O729" s="243"/>
      <c r="P729" s="243"/>
      <c r="Q729" s="243"/>
      <c r="R729" s="243"/>
      <c r="S729" s="243"/>
      <c r="T729" s="24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5" t="s">
        <v>145</v>
      </c>
      <c r="AU729" s="245" t="s">
        <v>84</v>
      </c>
      <c r="AV729" s="14" t="s">
        <v>84</v>
      </c>
      <c r="AW729" s="14" t="s">
        <v>34</v>
      </c>
      <c r="AX729" s="14" t="s">
        <v>73</v>
      </c>
      <c r="AY729" s="245" t="s">
        <v>134</v>
      </c>
    </row>
    <row r="730" s="15" customFormat="1">
      <c r="A730" s="15"/>
      <c r="B730" s="246"/>
      <c r="C730" s="247"/>
      <c r="D730" s="226" t="s">
        <v>145</v>
      </c>
      <c r="E730" s="248" t="s">
        <v>19</v>
      </c>
      <c r="F730" s="249" t="s">
        <v>153</v>
      </c>
      <c r="G730" s="247"/>
      <c r="H730" s="250">
        <v>27.5</v>
      </c>
      <c r="I730" s="251"/>
      <c r="J730" s="247"/>
      <c r="K730" s="247"/>
      <c r="L730" s="252"/>
      <c r="M730" s="253"/>
      <c r="N730" s="254"/>
      <c r="O730" s="254"/>
      <c r="P730" s="254"/>
      <c r="Q730" s="254"/>
      <c r="R730" s="254"/>
      <c r="S730" s="254"/>
      <c r="T730" s="255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56" t="s">
        <v>145</v>
      </c>
      <c r="AU730" s="256" t="s">
        <v>84</v>
      </c>
      <c r="AV730" s="15" t="s">
        <v>141</v>
      </c>
      <c r="AW730" s="15" t="s">
        <v>34</v>
      </c>
      <c r="AX730" s="15" t="s">
        <v>81</v>
      </c>
      <c r="AY730" s="256" t="s">
        <v>134</v>
      </c>
    </row>
    <row r="731" s="2" customFormat="1" ht="16.5" customHeight="1">
      <c r="A731" s="40"/>
      <c r="B731" s="41"/>
      <c r="C731" s="257" t="s">
        <v>78</v>
      </c>
      <c r="D731" s="257" t="s">
        <v>263</v>
      </c>
      <c r="E731" s="258" t="s">
        <v>715</v>
      </c>
      <c r="F731" s="259" t="s">
        <v>716</v>
      </c>
      <c r="G731" s="260" t="s">
        <v>168</v>
      </c>
      <c r="H731" s="261">
        <v>289</v>
      </c>
      <c r="I731" s="262"/>
      <c r="J731" s="263">
        <f>ROUND(I731*H731,2)</f>
        <v>0</v>
      </c>
      <c r="K731" s="259" t="s">
        <v>140</v>
      </c>
      <c r="L731" s="264"/>
      <c r="M731" s="265" t="s">
        <v>19</v>
      </c>
      <c r="N731" s="266" t="s">
        <v>44</v>
      </c>
      <c r="O731" s="86"/>
      <c r="P731" s="215">
        <f>O731*H731</f>
        <v>0</v>
      </c>
      <c r="Q731" s="215">
        <v>0.048300000000000003</v>
      </c>
      <c r="R731" s="215">
        <f>Q731*H731</f>
        <v>13.9587</v>
      </c>
      <c r="S731" s="215">
        <v>0</v>
      </c>
      <c r="T731" s="216">
        <f>S731*H731</f>
        <v>0</v>
      </c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R731" s="217" t="s">
        <v>200</v>
      </c>
      <c r="AT731" s="217" t="s">
        <v>263</v>
      </c>
      <c r="AU731" s="217" t="s">
        <v>84</v>
      </c>
      <c r="AY731" s="19" t="s">
        <v>134</v>
      </c>
      <c r="BE731" s="218">
        <f>IF(N731="základní",J731,0)</f>
        <v>0</v>
      </c>
      <c r="BF731" s="218">
        <f>IF(N731="snížená",J731,0)</f>
        <v>0</v>
      </c>
      <c r="BG731" s="218">
        <f>IF(N731="zákl. přenesená",J731,0)</f>
        <v>0</v>
      </c>
      <c r="BH731" s="218">
        <f>IF(N731="sníž. přenesená",J731,0)</f>
        <v>0</v>
      </c>
      <c r="BI731" s="218">
        <f>IF(N731="nulová",J731,0)</f>
        <v>0</v>
      </c>
      <c r="BJ731" s="19" t="s">
        <v>81</v>
      </c>
      <c r="BK731" s="218">
        <f>ROUND(I731*H731,2)</f>
        <v>0</v>
      </c>
      <c r="BL731" s="19" t="s">
        <v>141</v>
      </c>
      <c r="BM731" s="217" t="s">
        <v>717</v>
      </c>
    </row>
    <row r="732" s="13" customFormat="1">
      <c r="A732" s="13"/>
      <c r="B732" s="224"/>
      <c r="C732" s="225"/>
      <c r="D732" s="226" t="s">
        <v>145</v>
      </c>
      <c r="E732" s="227" t="s">
        <v>19</v>
      </c>
      <c r="F732" s="228" t="s">
        <v>718</v>
      </c>
      <c r="G732" s="225"/>
      <c r="H732" s="227" t="s">
        <v>19</v>
      </c>
      <c r="I732" s="229"/>
      <c r="J732" s="225"/>
      <c r="K732" s="225"/>
      <c r="L732" s="230"/>
      <c r="M732" s="231"/>
      <c r="N732" s="232"/>
      <c r="O732" s="232"/>
      <c r="P732" s="232"/>
      <c r="Q732" s="232"/>
      <c r="R732" s="232"/>
      <c r="S732" s="232"/>
      <c r="T732" s="23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4" t="s">
        <v>145</v>
      </c>
      <c r="AU732" s="234" t="s">
        <v>84</v>
      </c>
      <c r="AV732" s="13" t="s">
        <v>81</v>
      </c>
      <c r="AW732" s="13" t="s">
        <v>34</v>
      </c>
      <c r="AX732" s="13" t="s">
        <v>73</v>
      </c>
      <c r="AY732" s="234" t="s">
        <v>134</v>
      </c>
    </row>
    <row r="733" s="13" customFormat="1">
      <c r="A733" s="13"/>
      <c r="B733" s="224"/>
      <c r="C733" s="225"/>
      <c r="D733" s="226" t="s">
        <v>145</v>
      </c>
      <c r="E733" s="227" t="s">
        <v>19</v>
      </c>
      <c r="F733" s="228" t="s">
        <v>147</v>
      </c>
      <c r="G733" s="225"/>
      <c r="H733" s="227" t="s">
        <v>19</v>
      </c>
      <c r="I733" s="229"/>
      <c r="J733" s="225"/>
      <c r="K733" s="225"/>
      <c r="L733" s="230"/>
      <c r="M733" s="231"/>
      <c r="N733" s="232"/>
      <c r="O733" s="232"/>
      <c r="P733" s="232"/>
      <c r="Q733" s="232"/>
      <c r="R733" s="232"/>
      <c r="S733" s="232"/>
      <c r="T733" s="23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4" t="s">
        <v>145</v>
      </c>
      <c r="AU733" s="234" t="s">
        <v>84</v>
      </c>
      <c r="AV733" s="13" t="s">
        <v>81</v>
      </c>
      <c r="AW733" s="13" t="s">
        <v>34</v>
      </c>
      <c r="AX733" s="13" t="s">
        <v>73</v>
      </c>
      <c r="AY733" s="234" t="s">
        <v>134</v>
      </c>
    </row>
    <row r="734" s="14" customFormat="1">
      <c r="A734" s="14"/>
      <c r="B734" s="235"/>
      <c r="C734" s="236"/>
      <c r="D734" s="226" t="s">
        <v>145</v>
      </c>
      <c r="E734" s="237" t="s">
        <v>19</v>
      </c>
      <c r="F734" s="238" t="s">
        <v>1184</v>
      </c>
      <c r="G734" s="236"/>
      <c r="H734" s="239">
        <v>129</v>
      </c>
      <c r="I734" s="240"/>
      <c r="J734" s="236"/>
      <c r="K734" s="236"/>
      <c r="L734" s="241"/>
      <c r="M734" s="242"/>
      <c r="N734" s="243"/>
      <c r="O734" s="243"/>
      <c r="P734" s="243"/>
      <c r="Q734" s="243"/>
      <c r="R734" s="243"/>
      <c r="S734" s="243"/>
      <c r="T734" s="244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5" t="s">
        <v>145</v>
      </c>
      <c r="AU734" s="245" t="s">
        <v>84</v>
      </c>
      <c r="AV734" s="14" t="s">
        <v>84</v>
      </c>
      <c r="AW734" s="14" t="s">
        <v>34</v>
      </c>
      <c r="AX734" s="14" t="s">
        <v>73</v>
      </c>
      <c r="AY734" s="245" t="s">
        <v>134</v>
      </c>
    </row>
    <row r="735" s="14" customFormat="1">
      <c r="A735" s="14"/>
      <c r="B735" s="235"/>
      <c r="C735" s="236"/>
      <c r="D735" s="226" t="s">
        <v>145</v>
      </c>
      <c r="E735" s="237" t="s">
        <v>19</v>
      </c>
      <c r="F735" s="238" t="s">
        <v>1185</v>
      </c>
      <c r="G735" s="236"/>
      <c r="H735" s="239">
        <v>140</v>
      </c>
      <c r="I735" s="240"/>
      <c r="J735" s="236"/>
      <c r="K735" s="236"/>
      <c r="L735" s="241"/>
      <c r="M735" s="242"/>
      <c r="N735" s="243"/>
      <c r="O735" s="243"/>
      <c r="P735" s="243"/>
      <c r="Q735" s="243"/>
      <c r="R735" s="243"/>
      <c r="S735" s="243"/>
      <c r="T735" s="244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5" t="s">
        <v>145</v>
      </c>
      <c r="AU735" s="245" t="s">
        <v>84</v>
      </c>
      <c r="AV735" s="14" t="s">
        <v>84</v>
      </c>
      <c r="AW735" s="14" t="s">
        <v>34</v>
      </c>
      <c r="AX735" s="14" t="s">
        <v>73</v>
      </c>
      <c r="AY735" s="245" t="s">
        <v>134</v>
      </c>
    </row>
    <row r="736" s="14" customFormat="1">
      <c r="A736" s="14"/>
      <c r="B736" s="235"/>
      <c r="C736" s="236"/>
      <c r="D736" s="226" t="s">
        <v>145</v>
      </c>
      <c r="E736" s="237" t="s">
        <v>19</v>
      </c>
      <c r="F736" s="238" t="s">
        <v>730</v>
      </c>
      <c r="G736" s="236"/>
      <c r="H736" s="239">
        <v>6</v>
      </c>
      <c r="I736" s="240"/>
      <c r="J736" s="236"/>
      <c r="K736" s="236"/>
      <c r="L736" s="241"/>
      <c r="M736" s="242"/>
      <c r="N736" s="243"/>
      <c r="O736" s="243"/>
      <c r="P736" s="243"/>
      <c r="Q736" s="243"/>
      <c r="R736" s="243"/>
      <c r="S736" s="243"/>
      <c r="T736" s="244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5" t="s">
        <v>145</v>
      </c>
      <c r="AU736" s="245" t="s">
        <v>84</v>
      </c>
      <c r="AV736" s="14" t="s">
        <v>84</v>
      </c>
      <c r="AW736" s="14" t="s">
        <v>34</v>
      </c>
      <c r="AX736" s="14" t="s">
        <v>73</v>
      </c>
      <c r="AY736" s="245" t="s">
        <v>134</v>
      </c>
    </row>
    <row r="737" s="13" customFormat="1">
      <c r="A737" s="13"/>
      <c r="B737" s="224"/>
      <c r="C737" s="225"/>
      <c r="D737" s="226" t="s">
        <v>145</v>
      </c>
      <c r="E737" s="227" t="s">
        <v>19</v>
      </c>
      <c r="F737" s="228" t="s">
        <v>149</v>
      </c>
      <c r="G737" s="225"/>
      <c r="H737" s="227" t="s">
        <v>19</v>
      </c>
      <c r="I737" s="229"/>
      <c r="J737" s="225"/>
      <c r="K737" s="225"/>
      <c r="L737" s="230"/>
      <c r="M737" s="231"/>
      <c r="N737" s="232"/>
      <c r="O737" s="232"/>
      <c r="P737" s="232"/>
      <c r="Q737" s="232"/>
      <c r="R737" s="232"/>
      <c r="S737" s="232"/>
      <c r="T737" s="23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4" t="s">
        <v>145</v>
      </c>
      <c r="AU737" s="234" t="s">
        <v>84</v>
      </c>
      <c r="AV737" s="13" t="s">
        <v>81</v>
      </c>
      <c r="AW737" s="13" t="s">
        <v>34</v>
      </c>
      <c r="AX737" s="13" t="s">
        <v>73</v>
      </c>
      <c r="AY737" s="234" t="s">
        <v>134</v>
      </c>
    </row>
    <row r="738" s="14" customFormat="1">
      <c r="A738" s="14"/>
      <c r="B738" s="235"/>
      <c r="C738" s="236"/>
      <c r="D738" s="226" t="s">
        <v>145</v>
      </c>
      <c r="E738" s="237" t="s">
        <v>19</v>
      </c>
      <c r="F738" s="238" t="s">
        <v>1186</v>
      </c>
      <c r="G738" s="236"/>
      <c r="H738" s="239">
        <v>14</v>
      </c>
      <c r="I738" s="240"/>
      <c r="J738" s="236"/>
      <c r="K738" s="236"/>
      <c r="L738" s="241"/>
      <c r="M738" s="242"/>
      <c r="N738" s="243"/>
      <c r="O738" s="243"/>
      <c r="P738" s="243"/>
      <c r="Q738" s="243"/>
      <c r="R738" s="243"/>
      <c r="S738" s="243"/>
      <c r="T738" s="244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45" t="s">
        <v>145</v>
      </c>
      <c r="AU738" s="245" t="s">
        <v>84</v>
      </c>
      <c r="AV738" s="14" t="s">
        <v>84</v>
      </c>
      <c r="AW738" s="14" t="s">
        <v>34</v>
      </c>
      <c r="AX738" s="14" t="s">
        <v>73</v>
      </c>
      <c r="AY738" s="245" t="s">
        <v>134</v>
      </c>
    </row>
    <row r="739" s="15" customFormat="1">
      <c r="A739" s="15"/>
      <c r="B739" s="246"/>
      <c r="C739" s="247"/>
      <c r="D739" s="226" t="s">
        <v>145</v>
      </c>
      <c r="E739" s="248" t="s">
        <v>19</v>
      </c>
      <c r="F739" s="249" t="s">
        <v>153</v>
      </c>
      <c r="G739" s="247"/>
      <c r="H739" s="250">
        <v>289</v>
      </c>
      <c r="I739" s="251"/>
      <c r="J739" s="247"/>
      <c r="K739" s="247"/>
      <c r="L739" s="252"/>
      <c r="M739" s="253"/>
      <c r="N739" s="254"/>
      <c r="O739" s="254"/>
      <c r="P739" s="254"/>
      <c r="Q739" s="254"/>
      <c r="R739" s="254"/>
      <c r="S739" s="254"/>
      <c r="T739" s="255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56" t="s">
        <v>145</v>
      </c>
      <c r="AU739" s="256" t="s">
        <v>84</v>
      </c>
      <c r="AV739" s="15" t="s">
        <v>141</v>
      </c>
      <c r="AW739" s="15" t="s">
        <v>34</v>
      </c>
      <c r="AX739" s="15" t="s">
        <v>81</v>
      </c>
      <c r="AY739" s="256" t="s">
        <v>134</v>
      </c>
    </row>
    <row r="740" s="2" customFormat="1" ht="16.5" customHeight="1">
      <c r="A740" s="40"/>
      <c r="B740" s="41"/>
      <c r="C740" s="257" t="s">
        <v>85</v>
      </c>
      <c r="D740" s="257" t="s">
        <v>263</v>
      </c>
      <c r="E740" s="258" t="s">
        <v>724</v>
      </c>
      <c r="F740" s="259" t="s">
        <v>725</v>
      </c>
      <c r="G740" s="260" t="s">
        <v>168</v>
      </c>
      <c r="H740" s="261">
        <v>113</v>
      </c>
      <c r="I740" s="262"/>
      <c r="J740" s="263">
        <f>ROUND(I740*H740,2)</f>
        <v>0</v>
      </c>
      <c r="K740" s="259" t="s">
        <v>140</v>
      </c>
      <c r="L740" s="264"/>
      <c r="M740" s="265" t="s">
        <v>19</v>
      </c>
      <c r="N740" s="266" t="s">
        <v>44</v>
      </c>
      <c r="O740" s="86"/>
      <c r="P740" s="215">
        <f>O740*H740</f>
        <v>0</v>
      </c>
      <c r="Q740" s="215">
        <v>0.065670000000000006</v>
      </c>
      <c r="R740" s="215">
        <f>Q740*H740</f>
        <v>7.4207100000000006</v>
      </c>
      <c r="S740" s="215">
        <v>0</v>
      </c>
      <c r="T740" s="216">
        <f>S740*H740</f>
        <v>0</v>
      </c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R740" s="217" t="s">
        <v>200</v>
      </c>
      <c r="AT740" s="217" t="s">
        <v>263</v>
      </c>
      <c r="AU740" s="217" t="s">
        <v>84</v>
      </c>
      <c r="AY740" s="19" t="s">
        <v>134</v>
      </c>
      <c r="BE740" s="218">
        <f>IF(N740="základní",J740,0)</f>
        <v>0</v>
      </c>
      <c r="BF740" s="218">
        <f>IF(N740="snížená",J740,0)</f>
        <v>0</v>
      </c>
      <c r="BG740" s="218">
        <f>IF(N740="zákl. přenesená",J740,0)</f>
        <v>0</v>
      </c>
      <c r="BH740" s="218">
        <f>IF(N740="sníž. přenesená",J740,0)</f>
        <v>0</v>
      </c>
      <c r="BI740" s="218">
        <f>IF(N740="nulová",J740,0)</f>
        <v>0</v>
      </c>
      <c r="BJ740" s="19" t="s">
        <v>81</v>
      </c>
      <c r="BK740" s="218">
        <f>ROUND(I740*H740,2)</f>
        <v>0</v>
      </c>
      <c r="BL740" s="19" t="s">
        <v>141</v>
      </c>
      <c r="BM740" s="217" t="s">
        <v>726</v>
      </c>
    </row>
    <row r="741" s="13" customFormat="1">
      <c r="A741" s="13"/>
      <c r="B741" s="224"/>
      <c r="C741" s="225"/>
      <c r="D741" s="226" t="s">
        <v>145</v>
      </c>
      <c r="E741" s="227" t="s">
        <v>19</v>
      </c>
      <c r="F741" s="228" t="s">
        <v>718</v>
      </c>
      <c r="G741" s="225"/>
      <c r="H741" s="227" t="s">
        <v>19</v>
      </c>
      <c r="I741" s="229"/>
      <c r="J741" s="225"/>
      <c r="K741" s="225"/>
      <c r="L741" s="230"/>
      <c r="M741" s="231"/>
      <c r="N741" s="232"/>
      <c r="O741" s="232"/>
      <c r="P741" s="232"/>
      <c r="Q741" s="232"/>
      <c r="R741" s="232"/>
      <c r="S741" s="232"/>
      <c r="T741" s="23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4" t="s">
        <v>145</v>
      </c>
      <c r="AU741" s="234" t="s">
        <v>84</v>
      </c>
      <c r="AV741" s="13" t="s">
        <v>81</v>
      </c>
      <c r="AW741" s="13" t="s">
        <v>34</v>
      </c>
      <c r="AX741" s="13" t="s">
        <v>73</v>
      </c>
      <c r="AY741" s="234" t="s">
        <v>134</v>
      </c>
    </row>
    <row r="742" s="13" customFormat="1">
      <c r="A742" s="13"/>
      <c r="B742" s="224"/>
      <c r="C742" s="225"/>
      <c r="D742" s="226" t="s">
        <v>145</v>
      </c>
      <c r="E742" s="227" t="s">
        <v>19</v>
      </c>
      <c r="F742" s="228" t="s">
        <v>147</v>
      </c>
      <c r="G742" s="225"/>
      <c r="H742" s="227" t="s">
        <v>19</v>
      </c>
      <c r="I742" s="229"/>
      <c r="J742" s="225"/>
      <c r="K742" s="225"/>
      <c r="L742" s="230"/>
      <c r="M742" s="231"/>
      <c r="N742" s="232"/>
      <c r="O742" s="232"/>
      <c r="P742" s="232"/>
      <c r="Q742" s="232"/>
      <c r="R742" s="232"/>
      <c r="S742" s="232"/>
      <c r="T742" s="233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4" t="s">
        <v>145</v>
      </c>
      <c r="AU742" s="234" t="s">
        <v>84</v>
      </c>
      <c r="AV742" s="13" t="s">
        <v>81</v>
      </c>
      <c r="AW742" s="13" t="s">
        <v>34</v>
      </c>
      <c r="AX742" s="13" t="s">
        <v>73</v>
      </c>
      <c r="AY742" s="234" t="s">
        <v>134</v>
      </c>
    </row>
    <row r="743" s="14" customFormat="1">
      <c r="A743" s="14"/>
      <c r="B743" s="235"/>
      <c r="C743" s="236"/>
      <c r="D743" s="226" t="s">
        <v>145</v>
      </c>
      <c r="E743" s="237" t="s">
        <v>19</v>
      </c>
      <c r="F743" s="238" t="s">
        <v>1187</v>
      </c>
      <c r="G743" s="236"/>
      <c r="H743" s="239">
        <v>57</v>
      </c>
      <c r="I743" s="240"/>
      <c r="J743" s="236"/>
      <c r="K743" s="236"/>
      <c r="L743" s="241"/>
      <c r="M743" s="242"/>
      <c r="N743" s="243"/>
      <c r="O743" s="243"/>
      <c r="P743" s="243"/>
      <c r="Q743" s="243"/>
      <c r="R743" s="243"/>
      <c r="S743" s="243"/>
      <c r="T743" s="244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5" t="s">
        <v>145</v>
      </c>
      <c r="AU743" s="245" t="s">
        <v>84</v>
      </c>
      <c r="AV743" s="14" t="s">
        <v>84</v>
      </c>
      <c r="AW743" s="14" t="s">
        <v>34</v>
      </c>
      <c r="AX743" s="14" t="s">
        <v>73</v>
      </c>
      <c r="AY743" s="245" t="s">
        <v>134</v>
      </c>
    </row>
    <row r="744" s="14" customFormat="1">
      <c r="A744" s="14"/>
      <c r="B744" s="235"/>
      <c r="C744" s="236"/>
      <c r="D744" s="226" t="s">
        <v>145</v>
      </c>
      <c r="E744" s="237" t="s">
        <v>19</v>
      </c>
      <c r="F744" s="238" t="s">
        <v>1188</v>
      </c>
      <c r="G744" s="236"/>
      <c r="H744" s="239">
        <v>47</v>
      </c>
      <c r="I744" s="240"/>
      <c r="J744" s="236"/>
      <c r="K744" s="236"/>
      <c r="L744" s="241"/>
      <c r="M744" s="242"/>
      <c r="N744" s="243"/>
      <c r="O744" s="243"/>
      <c r="P744" s="243"/>
      <c r="Q744" s="243"/>
      <c r="R744" s="243"/>
      <c r="S744" s="243"/>
      <c r="T744" s="244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5" t="s">
        <v>145</v>
      </c>
      <c r="AU744" s="245" t="s">
        <v>84</v>
      </c>
      <c r="AV744" s="14" t="s">
        <v>84</v>
      </c>
      <c r="AW744" s="14" t="s">
        <v>34</v>
      </c>
      <c r="AX744" s="14" t="s">
        <v>73</v>
      </c>
      <c r="AY744" s="245" t="s">
        <v>134</v>
      </c>
    </row>
    <row r="745" s="14" customFormat="1">
      <c r="A745" s="14"/>
      <c r="B745" s="235"/>
      <c r="C745" s="236"/>
      <c r="D745" s="226" t="s">
        <v>145</v>
      </c>
      <c r="E745" s="237" t="s">
        <v>19</v>
      </c>
      <c r="F745" s="238" t="s">
        <v>1189</v>
      </c>
      <c r="G745" s="236"/>
      <c r="H745" s="239">
        <v>2</v>
      </c>
      <c r="I745" s="240"/>
      <c r="J745" s="236"/>
      <c r="K745" s="236"/>
      <c r="L745" s="241"/>
      <c r="M745" s="242"/>
      <c r="N745" s="243"/>
      <c r="O745" s="243"/>
      <c r="P745" s="243"/>
      <c r="Q745" s="243"/>
      <c r="R745" s="243"/>
      <c r="S745" s="243"/>
      <c r="T745" s="244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5" t="s">
        <v>145</v>
      </c>
      <c r="AU745" s="245" t="s">
        <v>84</v>
      </c>
      <c r="AV745" s="14" t="s">
        <v>84</v>
      </c>
      <c r="AW745" s="14" t="s">
        <v>34</v>
      </c>
      <c r="AX745" s="14" t="s">
        <v>73</v>
      </c>
      <c r="AY745" s="245" t="s">
        <v>134</v>
      </c>
    </row>
    <row r="746" s="13" customFormat="1">
      <c r="A746" s="13"/>
      <c r="B746" s="224"/>
      <c r="C746" s="225"/>
      <c r="D746" s="226" t="s">
        <v>145</v>
      </c>
      <c r="E746" s="227" t="s">
        <v>19</v>
      </c>
      <c r="F746" s="228" t="s">
        <v>149</v>
      </c>
      <c r="G746" s="225"/>
      <c r="H746" s="227" t="s">
        <v>19</v>
      </c>
      <c r="I746" s="229"/>
      <c r="J746" s="225"/>
      <c r="K746" s="225"/>
      <c r="L746" s="230"/>
      <c r="M746" s="231"/>
      <c r="N746" s="232"/>
      <c r="O746" s="232"/>
      <c r="P746" s="232"/>
      <c r="Q746" s="232"/>
      <c r="R746" s="232"/>
      <c r="S746" s="232"/>
      <c r="T746" s="23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4" t="s">
        <v>145</v>
      </c>
      <c r="AU746" s="234" t="s">
        <v>84</v>
      </c>
      <c r="AV746" s="13" t="s">
        <v>81</v>
      </c>
      <c r="AW746" s="13" t="s">
        <v>34</v>
      </c>
      <c r="AX746" s="13" t="s">
        <v>73</v>
      </c>
      <c r="AY746" s="234" t="s">
        <v>134</v>
      </c>
    </row>
    <row r="747" s="14" customFormat="1">
      <c r="A747" s="14"/>
      <c r="B747" s="235"/>
      <c r="C747" s="236"/>
      <c r="D747" s="226" t="s">
        <v>145</v>
      </c>
      <c r="E747" s="237" t="s">
        <v>19</v>
      </c>
      <c r="F747" s="238" t="s">
        <v>1190</v>
      </c>
      <c r="G747" s="236"/>
      <c r="H747" s="239">
        <v>7</v>
      </c>
      <c r="I747" s="240"/>
      <c r="J747" s="236"/>
      <c r="K747" s="236"/>
      <c r="L747" s="241"/>
      <c r="M747" s="242"/>
      <c r="N747" s="243"/>
      <c r="O747" s="243"/>
      <c r="P747" s="243"/>
      <c r="Q747" s="243"/>
      <c r="R747" s="243"/>
      <c r="S747" s="243"/>
      <c r="T747" s="244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5" t="s">
        <v>145</v>
      </c>
      <c r="AU747" s="245" t="s">
        <v>84</v>
      </c>
      <c r="AV747" s="14" t="s">
        <v>84</v>
      </c>
      <c r="AW747" s="14" t="s">
        <v>34</v>
      </c>
      <c r="AX747" s="14" t="s">
        <v>73</v>
      </c>
      <c r="AY747" s="245" t="s">
        <v>134</v>
      </c>
    </row>
    <row r="748" s="15" customFormat="1">
      <c r="A748" s="15"/>
      <c r="B748" s="246"/>
      <c r="C748" s="247"/>
      <c r="D748" s="226" t="s">
        <v>145</v>
      </c>
      <c r="E748" s="248" t="s">
        <v>19</v>
      </c>
      <c r="F748" s="249" t="s">
        <v>153</v>
      </c>
      <c r="G748" s="247"/>
      <c r="H748" s="250">
        <v>113</v>
      </c>
      <c r="I748" s="251"/>
      <c r="J748" s="247"/>
      <c r="K748" s="247"/>
      <c r="L748" s="252"/>
      <c r="M748" s="253"/>
      <c r="N748" s="254"/>
      <c r="O748" s="254"/>
      <c r="P748" s="254"/>
      <c r="Q748" s="254"/>
      <c r="R748" s="254"/>
      <c r="S748" s="254"/>
      <c r="T748" s="255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56" t="s">
        <v>145</v>
      </c>
      <c r="AU748" s="256" t="s">
        <v>84</v>
      </c>
      <c r="AV748" s="15" t="s">
        <v>141</v>
      </c>
      <c r="AW748" s="15" t="s">
        <v>34</v>
      </c>
      <c r="AX748" s="15" t="s">
        <v>81</v>
      </c>
      <c r="AY748" s="256" t="s">
        <v>134</v>
      </c>
    </row>
    <row r="749" s="2" customFormat="1" ht="16.5" customHeight="1">
      <c r="A749" s="40"/>
      <c r="B749" s="41"/>
      <c r="C749" s="257" t="s">
        <v>89</v>
      </c>
      <c r="D749" s="257" t="s">
        <v>263</v>
      </c>
      <c r="E749" s="258" t="s">
        <v>732</v>
      </c>
      <c r="F749" s="259" t="s">
        <v>733</v>
      </c>
      <c r="G749" s="260" t="s">
        <v>168</v>
      </c>
      <c r="H749" s="261">
        <v>1018.98</v>
      </c>
      <c r="I749" s="262"/>
      <c r="J749" s="263">
        <f>ROUND(I749*H749,2)</f>
        <v>0</v>
      </c>
      <c r="K749" s="259" t="s">
        <v>140</v>
      </c>
      <c r="L749" s="264"/>
      <c r="M749" s="265" t="s">
        <v>19</v>
      </c>
      <c r="N749" s="266" t="s">
        <v>44</v>
      </c>
      <c r="O749" s="86"/>
      <c r="P749" s="215">
        <f>O749*H749</f>
        <v>0</v>
      </c>
      <c r="Q749" s="215">
        <v>0.080000000000000002</v>
      </c>
      <c r="R749" s="215">
        <f>Q749*H749</f>
        <v>81.5184</v>
      </c>
      <c r="S749" s="215">
        <v>0</v>
      </c>
      <c r="T749" s="216">
        <f>S749*H749</f>
        <v>0</v>
      </c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R749" s="217" t="s">
        <v>200</v>
      </c>
      <c r="AT749" s="217" t="s">
        <v>263</v>
      </c>
      <c r="AU749" s="217" t="s">
        <v>84</v>
      </c>
      <c r="AY749" s="19" t="s">
        <v>134</v>
      </c>
      <c r="BE749" s="218">
        <f>IF(N749="základní",J749,0)</f>
        <v>0</v>
      </c>
      <c r="BF749" s="218">
        <f>IF(N749="snížená",J749,0)</f>
        <v>0</v>
      </c>
      <c r="BG749" s="218">
        <f>IF(N749="zákl. přenesená",J749,0)</f>
        <v>0</v>
      </c>
      <c r="BH749" s="218">
        <f>IF(N749="sníž. přenesená",J749,0)</f>
        <v>0</v>
      </c>
      <c r="BI749" s="218">
        <f>IF(N749="nulová",J749,0)</f>
        <v>0</v>
      </c>
      <c r="BJ749" s="19" t="s">
        <v>81</v>
      </c>
      <c r="BK749" s="218">
        <f>ROUND(I749*H749,2)</f>
        <v>0</v>
      </c>
      <c r="BL749" s="19" t="s">
        <v>141</v>
      </c>
      <c r="BM749" s="217" t="s">
        <v>734</v>
      </c>
    </row>
    <row r="750" s="13" customFormat="1">
      <c r="A750" s="13"/>
      <c r="B750" s="224"/>
      <c r="C750" s="225"/>
      <c r="D750" s="226" t="s">
        <v>145</v>
      </c>
      <c r="E750" s="227" t="s">
        <v>19</v>
      </c>
      <c r="F750" s="228" t="s">
        <v>718</v>
      </c>
      <c r="G750" s="225"/>
      <c r="H750" s="227" t="s">
        <v>19</v>
      </c>
      <c r="I750" s="229"/>
      <c r="J750" s="225"/>
      <c r="K750" s="225"/>
      <c r="L750" s="230"/>
      <c r="M750" s="231"/>
      <c r="N750" s="232"/>
      <c r="O750" s="232"/>
      <c r="P750" s="232"/>
      <c r="Q750" s="232"/>
      <c r="R750" s="232"/>
      <c r="S750" s="232"/>
      <c r="T750" s="23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4" t="s">
        <v>145</v>
      </c>
      <c r="AU750" s="234" t="s">
        <v>84</v>
      </c>
      <c r="AV750" s="13" t="s">
        <v>81</v>
      </c>
      <c r="AW750" s="13" t="s">
        <v>34</v>
      </c>
      <c r="AX750" s="13" t="s">
        <v>73</v>
      </c>
      <c r="AY750" s="234" t="s">
        <v>134</v>
      </c>
    </row>
    <row r="751" s="13" customFormat="1">
      <c r="A751" s="13"/>
      <c r="B751" s="224"/>
      <c r="C751" s="225"/>
      <c r="D751" s="226" t="s">
        <v>145</v>
      </c>
      <c r="E751" s="227" t="s">
        <v>19</v>
      </c>
      <c r="F751" s="228" t="s">
        <v>147</v>
      </c>
      <c r="G751" s="225"/>
      <c r="H751" s="227" t="s">
        <v>19</v>
      </c>
      <c r="I751" s="229"/>
      <c r="J751" s="225"/>
      <c r="K751" s="225"/>
      <c r="L751" s="230"/>
      <c r="M751" s="231"/>
      <c r="N751" s="232"/>
      <c r="O751" s="232"/>
      <c r="P751" s="232"/>
      <c r="Q751" s="232"/>
      <c r="R751" s="232"/>
      <c r="S751" s="232"/>
      <c r="T751" s="23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4" t="s">
        <v>145</v>
      </c>
      <c r="AU751" s="234" t="s">
        <v>84</v>
      </c>
      <c r="AV751" s="13" t="s">
        <v>81</v>
      </c>
      <c r="AW751" s="13" t="s">
        <v>34</v>
      </c>
      <c r="AX751" s="13" t="s">
        <v>73</v>
      </c>
      <c r="AY751" s="234" t="s">
        <v>134</v>
      </c>
    </row>
    <row r="752" s="14" customFormat="1">
      <c r="A752" s="14"/>
      <c r="B752" s="235"/>
      <c r="C752" s="236"/>
      <c r="D752" s="226" t="s">
        <v>145</v>
      </c>
      <c r="E752" s="237" t="s">
        <v>19</v>
      </c>
      <c r="F752" s="238" t="s">
        <v>1191</v>
      </c>
      <c r="G752" s="236"/>
      <c r="H752" s="239">
        <v>610</v>
      </c>
      <c r="I752" s="240"/>
      <c r="J752" s="236"/>
      <c r="K752" s="236"/>
      <c r="L752" s="241"/>
      <c r="M752" s="242"/>
      <c r="N752" s="243"/>
      <c r="O752" s="243"/>
      <c r="P752" s="243"/>
      <c r="Q752" s="243"/>
      <c r="R752" s="243"/>
      <c r="S752" s="243"/>
      <c r="T752" s="244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45" t="s">
        <v>145</v>
      </c>
      <c r="AU752" s="245" t="s">
        <v>84</v>
      </c>
      <c r="AV752" s="14" t="s">
        <v>84</v>
      </c>
      <c r="AW752" s="14" t="s">
        <v>34</v>
      </c>
      <c r="AX752" s="14" t="s">
        <v>73</v>
      </c>
      <c r="AY752" s="245" t="s">
        <v>134</v>
      </c>
    </row>
    <row r="753" s="14" customFormat="1">
      <c r="A753" s="14"/>
      <c r="B753" s="235"/>
      <c r="C753" s="236"/>
      <c r="D753" s="226" t="s">
        <v>145</v>
      </c>
      <c r="E753" s="237" t="s">
        <v>19</v>
      </c>
      <c r="F753" s="238" t="s">
        <v>1192</v>
      </c>
      <c r="G753" s="236"/>
      <c r="H753" s="239">
        <v>263</v>
      </c>
      <c r="I753" s="240"/>
      <c r="J753" s="236"/>
      <c r="K753" s="236"/>
      <c r="L753" s="241"/>
      <c r="M753" s="242"/>
      <c r="N753" s="243"/>
      <c r="O753" s="243"/>
      <c r="P753" s="243"/>
      <c r="Q753" s="243"/>
      <c r="R753" s="243"/>
      <c r="S753" s="243"/>
      <c r="T753" s="244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5" t="s">
        <v>145</v>
      </c>
      <c r="AU753" s="245" t="s">
        <v>84</v>
      </c>
      <c r="AV753" s="14" t="s">
        <v>84</v>
      </c>
      <c r="AW753" s="14" t="s">
        <v>34</v>
      </c>
      <c r="AX753" s="14" t="s">
        <v>73</v>
      </c>
      <c r="AY753" s="245" t="s">
        <v>134</v>
      </c>
    </row>
    <row r="754" s="14" customFormat="1">
      <c r="A754" s="14"/>
      <c r="B754" s="235"/>
      <c r="C754" s="236"/>
      <c r="D754" s="226" t="s">
        <v>145</v>
      </c>
      <c r="E754" s="237" t="s">
        <v>19</v>
      </c>
      <c r="F754" s="238" t="s">
        <v>1193</v>
      </c>
      <c r="G754" s="236"/>
      <c r="H754" s="239">
        <v>56</v>
      </c>
      <c r="I754" s="240"/>
      <c r="J754" s="236"/>
      <c r="K754" s="236"/>
      <c r="L754" s="241"/>
      <c r="M754" s="242"/>
      <c r="N754" s="243"/>
      <c r="O754" s="243"/>
      <c r="P754" s="243"/>
      <c r="Q754" s="243"/>
      <c r="R754" s="243"/>
      <c r="S754" s="243"/>
      <c r="T754" s="244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5" t="s">
        <v>145</v>
      </c>
      <c r="AU754" s="245" t="s">
        <v>84</v>
      </c>
      <c r="AV754" s="14" t="s">
        <v>84</v>
      </c>
      <c r="AW754" s="14" t="s">
        <v>34</v>
      </c>
      <c r="AX754" s="14" t="s">
        <v>73</v>
      </c>
      <c r="AY754" s="245" t="s">
        <v>134</v>
      </c>
    </row>
    <row r="755" s="13" customFormat="1">
      <c r="A755" s="13"/>
      <c r="B755" s="224"/>
      <c r="C755" s="225"/>
      <c r="D755" s="226" t="s">
        <v>145</v>
      </c>
      <c r="E755" s="227" t="s">
        <v>19</v>
      </c>
      <c r="F755" s="228" t="s">
        <v>149</v>
      </c>
      <c r="G755" s="225"/>
      <c r="H755" s="227" t="s">
        <v>19</v>
      </c>
      <c r="I755" s="229"/>
      <c r="J755" s="225"/>
      <c r="K755" s="225"/>
      <c r="L755" s="230"/>
      <c r="M755" s="231"/>
      <c r="N755" s="232"/>
      <c r="O755" s="232"/>
      <c r="P755" s="232"/>
      <c r="Q755" s="232"/>
      <c r="R755" s="232"/>
      <c r="S755" s="232"/>
      <c r="T755" s="23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4" t="s">
        <v>145</v>
      </c>
      <c r="AU755" s="234" t="s">
        <v>84</v>
      </c>
      <c r="AV755" s="13" t="s">
        <v>81</v>
      </c>
      <c r="AW755" s="13" t="s">
        <v>34</v>
      </c>
      <c r="AX755" s="13" t="s">
        <v>73</v>
      </c>
      <c r="AY755" s="234" t="s">
        <v>134</v>
      </c>
    </row>
    <row r="756" s="14" customFormat="1">
      <c r="A756" s="14"/>
      <c r="B756" s="235"/>
      <c r="C756" s="236"/>
      <c r="D756" s="226" t="s">
        <v>145</v>
      </c>
      <c r="E756" s="237" t="s">
        <v>19</v>
      </c>
      <c r="F756" s="238" t="s">
        <v>1194</v>
      </c>
      <c r="G756" s="236"/>
      <c r="H756" s="239">
        <v>70</v>
      </c>
      <c r="I756" s="240"/>
      <c r="J756" s="236"/>
      <c r="K756" s="236"/>
      <c r="L756" s="241"/>
      <c r="M756" s="242"/>
      <c r="N756" s="243"/>
      <c r="O756" s="243"/>
      <c r="P756" s="243"/>
      <c r="Q756" s="243"/>
      <c r="R756" s="243"/>
      <c r="S756" s="243"/>
      <c r="T756" s="244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45" t="s">
        <v>145</v>
      </c>
      <c r="AU756" s="245" t="s">
        <v>84</v>
      </c>
      <c r="AV756" s="14" t="s">
        <v>84</v>
      </c>
      <c r="AW756" s="14" t="s">
        <v>34</v>
      </c>
      <c r="AX756" s="14" t="s">
        <v>73</v>
      </c>
      <c r="AY756" s="245" t="s">
        <v>134</v>
      </c>
    </row>
    <row r="757" s="15" customFormat="1">
      <c r="A757" s="15"/>
      <c r="B757" s="246"/>
      <c r="C757" s="247"/>
      <c r="D757" s="226" t="s">
        <v>145</v>
      </c>
      <c r="E757" s="248" t="s">
        <v>19</v>
      </c>
      <c r="F757" s="249" t="s">
        <v>153</v>
      </c>
      <c r="G757" s="247"/>
      <c r="H757" s="250">
        <v>999</v>
      </c>
      <c r="I757" s="251"/>
      <c r="J757" s="247"/>
      <c r="K757" s="247"/>
      <c r="L757" s="252"/>
      <c r="M757" s="253"/>
      <c r="N757" s="254"/>
      <c r="O757" s="254"/>
      <c r="P757" s="254"/>
      <c r="Q757" s="254"/>
      <c r="R757" s="254"/>
      <c r="S757" s="254"/>
      <c r="T757" s="255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56" t="s">
        <v>145</v>
      </c>
      <c r="AU757" s="256" t="s">
        <v>84</v>
      </c>
      <c r="AV757" s="15" t="s">
        <v>141</v>
      </c>
      <c r="AW757" s="15" t="s">
        <v>34</v>
      </c>
      <c r="AX757" s="15" t="s">
        <v>81</v>
      </c>
      <c r="AY757" s="256" t="s">
        <v>134</v>
      </c>
    </row>
    <row r="758" s="14" customFormat="1">
      <c r="A758" s="14"/>
      <c r="B758" s="235"/>
      <c r="C758" s="236"/>
      <c r="D758" s="226" t="s">
        <v>145</v>
      </c>
      <c r="E758" s="236"/>
      <c r="F758" s="238" t="s">
        <v>1195</v>
      </c>
      <c r="G758" s="236"/>
      <c r="H758" s="239">
        <v>1018.98</v>
      </c>
      <c r="I758" s="240"/>
      <c r="J758" s="236"/>
      <c r="K758" s="236"/>
      <c r="L758" s="241"/>
      <c r="M758" s="242"/>
      <c r="N758" s="243"/>
      <c r="O758" s="243"/>
      <c r="P758" s="243"/>
      <c r="Q758" s="243"/>
      <c r="R758" s="243"/>
      <c r="S758" s="243"/>
      <c r="T758" s="24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5" t="s">
        <v>145</v>
      </c>
      <c r="AU758" s="245" t="s">
        <v>84</v>
      </c>
      <c r="AV758" s="14" t="s">
        <v>84</v>
      </c>
      <c r="AW758" s="14" t="s">
        <v>4</v>
      </c>
      <c r="AX758" s="14" t="s">
        <v>81</v>
      </c>
      <c r="AY758" s="245" t="s">
        <v>134</v>
      </c>
    </row>
    <row r="759" s="2" customFormat="1" ht="16.5" customHeight="1">
      <c r="A759" s="40"/>
      <c r="B759" s="41"/>
      <c r="C759" s="257" t="s">
        <v>93</v>
      </c>
      <c r="D759" s="257" t="s">
        <v>263</v>
      </c>
      <c r="E759" s="258" t="s">
        <v>1196</v>
      </c>
      <c r="F759" s="259" t="s">
        <v>1197</v>
      </c>
      <c r="G759" s="260" t="s">
        <v>168</v>
      </c>
      <c r="H759" s="261">
        <v>72</v>
      </c>
      <c r="I759" s="262"/>
      <c r="J759" s="263">
        <f>ROUND(I759*H759,2)</f>
        <v>0</v>
      </c>
      <c r="K759" s="259" t="s">
        <v>140</v>
      </c>
      <c r="L759" s="264"/>
      <c r="M759" s="265" t="s">
        <v>19</v>
      </c>
      <c r="N759" s="266" t="s">
        <v>44</v>
      </c>
      <c r="O759" s="86"/>
      <c r="P759" s="215">
        <f>O759*H759</f>
        <v>0</v>
      </c>
      <c r="Q759" s="215">
        <v>0.10199999999999999</v>
      </c>
      <c r="R759" s="215">
        <f>Q759*H759</f>
        <v>7.3439999999999994</v>
      </c>
      <c r="S759" s="215">
        <v>0</v>
      </c>
      <c r="T759" s="216">
        <f>S759*H759</f>
        <v>0</v>
      </c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R759" s="217" t="s">
        <v>200</v>
      </c>
      <c r="AT759" s="217" t="s">
        <v>263</v>
      </c>
      <c r="AU759" s="217" t="s">
        <v>84</v>
      </c>
      <c r="AY759" s="19" t="s">
        <v>134</v>
      </c>
      <c r="BE759" s="218">
        <f>IF(N759="základní",J759,0)</f>
        <v>0</v>
      </c>
      <c r="BF759" s="218">
        <f>IF(N759="snížená",J759,0)</f>
        <v>0</v>
      </c>
      <c r="BG759" s="218">
        <f>IF(N759="zákl. přenesená",J759,0)</f>
        <v>0</v>
      </c>
      <c r="BH759" s="218">
        <f>IF(N759="sníž. přenesená",J759,0)</f>
        <v>0</v>
      </c>
      <c r="BI759" s="218">
        <f>IF(N759="nulová",J759,0)</f>
        <v>0</v>
      </c>
      <c r="BJ759" s="19" t="s">
        <v>81</v>
      </c>
      <c r="BK759" s="218">
        <f>ROUND(I759*H759,2)</f>
        <v>0</v>
      </c>
      <c r="BL759" s="19" t="s">
        <v>141</v>
      </c>
      <c r="BM759" s="217" t="s">
        <v>1198</v>
      </c>
    </row>
    <row r="760" s="13" customFormat="1">
      <c r="A760" s="13"/>
      <c r="B760" s="224"/>
      <c r="C760" s="225"/>
      <c r="D760" s="226" t="s">
        <v>145</v>
      </c>
      <c r="E760" s="227" t="s">
        <v>19</v>
      </c>
      <c r="F760" s="228" t="s">
        <v>718</v>
      </c>
      <c r="G760" s="225"/>
      <c r="H760" s="227" t="s">
        <v>19</v>
      </c>
      <c r="I760" s="229"/>
      <c r="J760" s="225"/>
      <c r="K760" s="225"/>
      <c r="L760" s="230"/>
      <c r="M760" s="231"/>
      <c r="N760" s="232"/>
      <c r="O760" s="232"/>
      <c r="P760" s="232"/>
      <c r="Q760" s="232"/>
      <c r="R760" s="232"/>
      <c r="S760" s="232"/>
      <c r="T760" s="23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34" t="s">
        <v>145</v>
      </c>
      <c r="AU760" s="234" t="s">
        <v>84</v>
      </c>
      <c r="AV760" s="13" t="s">
        <v>81</v>
      </c>
      <c r="AW760" s="13" t="s">
        <v>34</v>
      </c>
      <c r="AX760" s="13" t="s">
        <v>73</v>
      </c>
      <c r="AY760" s="234" t="s">
        <v>134</v>
      </c>
    </row>
    <row r="761" s="13" customFormat="1">
      <c r="A761" s="13"/>
      <c r="B761" s="224"/>
      <c r="C761" s="225"/>
      <c r="D761" s="226" t="s">
        <v>145</v>
      </c>
      <c r="E761" s="227" t="s">
        <v>19</v>
      </c>
      <c r="F761" s="228" t="s">
        <v>147</v>
      </c>
      <c r="G761" s="225"/>
      <c r="H761" s="227" t="s">
        <v>19</v>
      </c>
      <c r="I761" s="229"/>
      <c r="J761" s="225"/>
      <c r="K761" s="225"/>
      <c r="L761" s="230"/>
      <c r="M761" s="231"/>
      <c r="N761" s="232"/>
      <c r="O761" s="232"/>
      <c r="P761" s="232"/>
      <c r="Q761" s="232"/>
      <c r="R761" s="232"/>
      <c r="S761" s="232"/>
      <c r="T761" s="23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4" t="s">
        <v>145</v>
      </c>
      <c r="AU761" s="234" t="s">
        <v>84</v>
      </c>
      <c r="AV761" s="13" t="s">
        <v>81</v>
      </c>
      <c r="AW761" s="13" t="s">
        <v>34</v>
      </c>
      <c r="AX761" s="13" t="s">
        <v>73</v>
      </c>
      <c r="AY761" s="234" t="s">
        <v>134</v>
      </c>
    </row>
    <row r="762" s="14" customFormat="1">
      <c r="A762" s="14"/>
      <c r="B762" s="235"/>
      <c r="C762" s="236"/>
      <c r="D762" s="226" t="s">
        <v>145</v>
      </c>
      <c r="E762" s="237" t="s">
        <v>19</v>
      </c>
      <c r="F762" s="238" t="s">
        <v>1199</v>
      </c>
      <c r="G762" s="236"/>
      <c r="H762" s="239">
        <v>24</v>
      </c>
      <c r="I762" s="240"/>
      <c r="J762" s="236"/>
      <c r="K762" s="236"/>
      <c r="L762" s="241"/>
      <c r="M762" s="242"/>
      <c r="N762" s="243"/>
      <c r="O762" s="243"/>
      <c r="P762" s="243"/>
      <c r="Q762" s="243"/>
      <c r="R762" s="243"/>
      <c r="S762" s="243"/>
      <c r="T762" s="244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45" t="s">
        <v>145</v>
      </c>
      <c r="AU762" s="245" t="s">
        <v>84</v>
      </c>
      <c r="AV762" s="14" t="s">
        <v>84</v>
      </c>
      <c r="AW762" s="14" t="s">
        <v>34</v>
      </c>
      <c r="AX762" s="14" t="s">
        <v>73</v>
      </c>
      <c r="AY762" s="245" t="s">
        <v>134</v>
      </c>
    </row>
    <row r="763" s="14" customFormat="1">
      <c r="A763" s="14"/>
      <c r="B763" s="235"/>
      <c r="C763" s="236"/>
      <c r="D763" s="226" t="s">
        <v>145</v>
      </c>
      <c r="E763" s="237" t="s">
        <v>19</v>
      </c>
      <c r="F763" s="238" t="s">
        <v>1200</v>
      </c>
      <c r="G763" s="236"/>
      <c r="H763" s="239">
        <v>24</v>
      </c>
      <c r="I763" s="240"/>
      <c r="J763" s="236"/>
      <c r="K763" s="236"/>
      <c r="L763" s="241"/>
      <c r="M763" s="242"/>
      <c r="N763" s="243"/>
      <c r="O763" s="243"/>
      <c r="P763" s="243"/>
      <c r="Q763" s="243"/>
      <c r="R763" s="243"/>
      <c r="S763" s="243"/>
      <c r="T763" s="244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45" t="s">
        <v>145</v>
      </c>
      <c r="AU763" s="245" t="s">
        <v>84</v>
      </c>
      <c r="AV763" s="14" t="s">
        <v>84</v>
      </c>
      <c r="AW763" s="14" t="s">
        <v>34</v>
      </c>
      <c r="AX763" s="14" t="s">
        <v>73</v>
      </c>
      <c r="AY763" s="245" t="s">
        <v>134</v>
      </c>
    </row>
    <row r="764" s="14" customFormat="1">
      <c r="A764" s="14"/>
      <c r="B764" s="235"/>
      <c r="C764" s="236"/>
      <c r="D764" s="226" t="s">
        <v>145</v>
      </c>
      <c r="E764" s="237" t="s">
        <v>19</v>
      </c>
      <c r="F764" s="238" t="s">
        <v>1201</v>
      </c>
      <c r="G764" s="236"/>
      <c r="H764" s="239">
        <v>24</v>
      </c>
      <c r="I764" s="240"/>
      <c r="J764" s="236"/>
      <c r="K764" s="236"/>
      <c r="L764" s="241"/>
      <c r="M764" s="242"/>
      <c r="N764" s="243"/>
      <c r="O764" s="243"/>
      <c r="P764" s="243"/>
      <c r="Q764" s="243"/>
      <c r="R764" s="243"/>
      <c r="S764" s="243"/>
      <c r="T764" s="244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5" t="s">
        <v>145</v>
      </c>
      <c r="AU764" s="245" t="s">
        <v>84</v>
      </c>
      <c r="AV764" s="14" t="s">
        <v>84</v>
      </c>
      <c r="AW764" s="14" t="s">
        <v>34</v>
      </c>
      <c r="AX764" s="14" t="s">
        <v>73</v>
      </c>
      <c r="AY764" s="245" t="s">
        <v>134</v>
      </c>
    </row>
    <row r="765" s="15" customFormat="1">
      <c r="A765" s="15"/>
      <c r="B765" s="246"/>
      <c r="C765" s="247"/>
      <c r="D765" s="226" t="s">
        <v>145</v>
      </c>
      <c r="E765" s="248" t="s">
        <v>19</v>
      </c>
      <c r="F765" s="249" t="s">
        <v>153</v>
      </c>
      <c r="G765" s="247"/>
      <c r="H765" s="250">
        <v>72</v>
      </c>
      <c r="I765" s="251"/>
      <c r="J765" s="247"/>
      <c r="K765" s="247"/>
      <c r="L765" s="252"/>
      <c r="M765" s="253"/>
      <c r="N765" s="254"/>
      <c r="O765" s="254"/>
      <c r="P765" s="254"/>
      <c r="Q765" s="254"/>
      <c r="R765" s="254"/>
      <c r="S765" s="254"/>
      <c r="T765" s="255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56" t="s">
        <v>145</v>
      </c>
      <c r="AU765" s="256" t="s">
        <v>84</v>
      </c>
      <c r="AV765" s="15" t="s">
        <v>141</v>
      </c>
      <c r="AW765" s="15" t="s">
        <v>34</v>
      </c>
      <c r="AX765" s="15" t="s">
        <v>81</v>
      </c>
      <c r="AY765" s="256" t="s">
        <v>134</v>
      </c>
    </row>
    <row r="766" s="2" customFormat="1" ht="16.5" customHeight="1">
      <c r="A766" s="40"/>
      <c r="B766" s="41"/>
      <c r="C766" s="257" t="s">
        <v>1202</v>
      </c>
      <c r="D766" s="257" t="s">
        <v>263</v>
      </c>
      <c r="E766" s="258" t="s">
        <v>1203</v>
      </c>
      <c r="F766" s="259" t="s">
        <v>1204</v>
      </c>
      <c r="G766" s="260" t="s">
        <v>168</v>
      </c>
      <c r="H766" s="261">
        <v>7.8700000000000001</v>
      </c>
      <c r="I766" s="262"/>
      <c r="J766" s="263">
        <f>ROUND(I766*H766,2)</f>
        <v>0</v>
      </c>
      <c r="K766" s="259" t="s">
        <v>140</v>
      </c>
      <c r="L766" s="264"/>
      <c r="M766" s="265" t="s">
        <v>19</v>
      </c>
      <c r="N766" s="266" t="s">
        <v>44</v>
      </c>
      <c r="O766" s="86"/>
      <c r="P766" s="215">
        <f>O766*H766</f>
        <v>0</v>
      </c>
      <c r="Q766" s="215">
        <v>0.060999999999999999</v>
      </c>
      <c r="R766" s="215">
        <f>Q766*H766</f>
        <v>0.48007</v>
      </c>
      <c r="S766" s="215">
        <v>0</v>
      </c>
      <c r="T766" s="216">
        <f>S766*H766</f>
        <v>0</v>
      </c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R766" s="217" t="s">
        <v>200</v>
      </c>
      <c r="AT766" s="217" t="s">
        <v>263</v>
      </c>
      <c r="AU766" s="217" t="s">
        <v>84</v>
      </c>
      <c r="AY766" s="19" t="s">
        <v>134</v>
      </c>
      <c r="BE766" s="218">
        <f>IF(N766="základní",J766,0)</f>
        <v>0</v>
      </c>
      <c r="BF766" s="218">
        <f>IF(N766="snížená",J766,0)</f>
        <v>0</v>
      </c>
      <c r="BG766" s="218">
        <f>IF(N766="zákl. přenesená",J766,0)</f>
        <v>0</v>
      </c>
      <c r="BH766" s="218">
        <f>IF(N766="sníž. přenesená",J766,0)</f>
        <v>0</v>
      </c>
      <c r="BI766" s="218">
        <f>IF(N766="nulová",J766,0)</f>
        <v>0</v>
      </c>
      <c r="BJ766" s="19" t="s">
        <v>81</v>
      </c>
      <c r="BK766" s="218">
        <f>ROUND(I766*H766,2)</f>
        <v>0</v>
      </c>
      <c r="BL766" s="19" t="s">
        <v>141</v>
      </c>
      <c r="BM766" s="217" t="s">
        <v>1205</v>
      </c>
    </row>
    <row r="767" s="13" customFormat="1">
      <c r="A767" s="13"/>
      <c r="B767" s="224"/>
      <c r="C767" s="225"/>
      <c r="D767" s="226" t="s">
        <v>145</v>
      </c>
      <c r="E767" s="227" t="s">
        <v>19</v>
      </c>
      <c r="F767" s="228" t="s">
        <v>718</v>
      </c>
      <c r="G767" s="225"/>
      <c r="H767" s="227" t="s">
        <v>19</v>
      </c>
      <c r="I767" s="229"/>
      <c r="J767" s="225"/>
      <c r="K767" s="225"/>
      <c r="L767" s="230"/>
      <c r="M767" s="231"/>
      <c r="N767" s="232"/>
      <c r="O767" s="232"/>
      <c r="P767" s="232"/>
      <c r="Q767" s="232"/>
      <c r="R767" s="232"/>
      <c r="S767" s="232"/>
      <c r="T767" s="23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4" t="s">
        <v>145</v>
      </c>
      <c r="AU767" s="234" t="s">
        <v>84</v>
      </c>
      <c r="AV767" s="13" t="s">
        <v>81</v>
      </c>
      <c r="AW767" s="13" t="s">
        <v>34</v>
      </c>
      <c r="AX767" s="13" t="s">
        <v>73</v>
      </c>
      <c r="AY767" s="234" t="s">
        <v>134</v>
      </c>
    </row>
    <row r="768" s="13" customFormat="1">
      <c r="A768" s="13"/>
      <c r="B768" s="224"/>
      <c r="C768" s="225"/>
      <c r="D768" s="226" t="s">
        <v>145</v>
      </c>
      <c r="E768" s="227" t="s">
        <v>19</v>
      </c>
      <c r="F768" s="228" t="s">
        <v>147</v>
      </c>
      <c r="G768" s="225"/>
      <c r="H768" s="227" t="s">
        <v>19</v>
      </c>
      <c r="I768" s="229"/>
      <c r="J768" s="225"/>
      <c r="K768" s="225"/>
      <c r="L768" s="230"/>
      <c r="M768" s="231"/>
      <c r="N768" s="232"/>
      <c r="O768" s="232"/>
      <c r="P768" s="232"/>
      <c r="Q768" s="232"/>
      <c r="R768" s="232"/>
      <c r="S768" s="232"/>
      <c r="T768" s="23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4" t="s">
        <v>145</v>
      </c>
      <c r="AU768" s="234" t="s">
        <v>84</v>
      </c>
      <c r="AV768" s="13" t="s">
        <v>81</v>
      </c>
      <c r="AW768" s="13" t="s">
        <v>34</v>
      </c>
      <c r="AX768" s="13" t="s">
        <v>73</v>
      </c>
      <c r="AY768" s="234" t="s">
        <v>134</v>
      </c>
    </row>
    <row r="769" s="13" customFormat="1">
      <c r="A769" s="13"/>
      <c r="B769" s="224"/>
      <c r="C769" s="225"/>
      <c r="D769" s="226" t="s">
        <v>145</v>
      </c>
      <c r="E769" s="227" t="s">
        <v>19</v>
      </c>
      <c r="F769" s="228" t="s">
        <v>698</v>
      </c>
      <c r="G769" s="225"/>
      <c r="H769" s="227" t="s">
        <v>19</v>
      </c>
      <c r="I769" s="229"/>
      <c r="J769" s="225"/>
      <c r="K769" s="225"/>
      <c r="L769" s="230"/>
      <c r="M769" s="231"/>
      <c r="N769" s="232"/>
      <c r="O769" s="232"/>
      <c r="P769" s="232"/>
      <c r="Q769" s="232"/>
      <c r="R769" s="232"/>
      <c r="S769" s="232"/>
      <c r="T769" s="23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4" t="s">
        <v>145</v>
      </c>
      <c r="AU769" s="234" t="s">
        <v>84</v>
      </c>
      <c r="AV769" s="13" t="s">
        <v>81</v>
      </c>
      <c r="AW769" s="13" t="s">
        <v>34</v>
      </c>
      <c r="AX769" s="13" t="s">
        <v>73</v>
      </c>
      <c r="AY769" s="234" t="s">
        <v>134</v>
      </c>
    </row>
    <row r="770" s="14" customFormat="1">
      <c r="A770" s="14"/>
      <c r="B770" s="235"/>
      <c r="C770" s="236"/>
      <c r="D770" s="226" t="s">
        <v>145</v>
      </c>
      <c r="E770" s="237" t="s">
        <v>19</v>
      </c>
      <c r="F770" s="238" t="s">
        <v>1152</v>
      </c>
      <c r="G770" s="236"/>
      <c r="H770" s="239">
        <v>1.5700000000000001</v>
      </c>
      <c r="I770" s="240"/>
      <c r="J770" s="236"/>
      <c r="K770" s="236"/>
      <c r="L770" s="241"/>
      <c r="M770" s="242"/>
      <c r="N770" s="243"/>
      <c r="O770" s="243"/>
      <c r="P770" s="243"/>
      <c r="Q770" s="243"/>
      <c r="R770" s="243"/>
      <c r="S770" s="243"/>
      <c r="T770" s="244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45" t="s">
        <v>145</v>
      </c>
      <c r="AU770" s="245" t="s">
        <v>84</v>
      </c>
      <c r="AV770" s="14" t="s">
        <v>84</v>
      </c>
      <c r="AW770" s="14" t="s">
        <v>34</v>
      </c>
      <c r="AX770" s="14" t="s">
        <v>73</v>
      </c>
      <c r="AY770" s="245" t="s">
        <v>134</v>
      </c>
    </row>
    <row r="771" s="14" customFormat="1">
      <c r="A771" s="14"/>
      <c r="B771" s="235"/>
      <c r="C771" s="236"/>
      <c r="D771" s="226" t="s">
        <v>145</v>
      </c>
      <c r="E771" s="237" t="s">
        <v>19</v>
      </c>
      <c r="F771" s="238" t="s">
        <v>1153</v>
      </c>
      <c r="G771" s="236"/>
      <c r="H771" s="239">
        <v>6.2999999999999998</v>
      </c>
      <c r="I771" s="240"/>
      <c r="J771" s="236"/>
      <c r="K771" s="236"/>
      <c r="L771" s="241"/>
      <c r="M771" s="242"/>
      <c r="N771" s="243"/>
      <c r="O771" s="243"/>
      <c r="P771" s="243"/>
      <c r="Q771" s="243"/>
      <c r="R771" s="243"/>
      <c r="S771" s="243"/>
      <c r="T771" s="244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5" t="s">
        <v>145</v>
      </c>
      <c r="AU771" s="245" t="s">
        <v>84</v>
      </c>
      <c r="AV771" s="14" t="s">
        <v>84</v>
      </c>
      <c r="AW771" s="14" t="s">
        <v>34</v>
      </c>
      <c r="AX771" s="14" t="s">
        <v>73</v>
      </c>
      <c r="AY771" s="245" t="s">
        <v>134</v>
      </c>
    </row>
    <row r="772" s="15" customFormat="1">
      <c r="A772" s="15"/>
      <c r="B772" s="246"/>
      <c r="C772" s="247"/>
      <c r="D772" s="226" t="s">
        <v>145</v>
      </c>
      <c r="E772" s="248" t="s">
        <v>19</v>
      </c>
      <c r="F772" s="249" t="s">
        <v>153</v>
      </c>
      <c r="G772" s="247"/>
      <c r="H772" s="250">
        <v>7.8700000000000001</v>
      </c>
      <c r="I772" s="251"/>
      <c r="J772" s="247"/>
      <c r="K772" s="247"/>
      <c r="L772" s="252"/>
      <c r="M772" s="253"/>
      <c r="N772" s="254"/>
      <c r="O772" s="254"/>
      <c r="P772" s="254"/>
      <c r="Q772" s="254"/>
      <c r="R772" s="254"/>
      <c r="S772" s="254"/>
      <c r="T772" s="255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T772" s="256" t="s">
        <v>145</v>
      </c>
      <c r="AU772" s="256" t="s">
        <v>84</v>
      </c>
      <c r="AV772" s="15" t="s">
        <v>141</v>
      </c>
      <c r="AW772" s="15" t="s">
        <v>34</v>
      </c>
      <c r="AX772" s="15" t="s">
        <v>81</v>
      </c>
      <c r="AY772" s="256" t="s">
        <v>134</v>
      </c>
    </row>
    <row r="773" s="2" customFormat="1" ht="24.15" customHeight="1">
      <c r="A773" s="40"/>
      <c r="B773" s="41"/>
      <c r="C773" s="206" t="s">
        <v>1206</v>
      </c>
      <c r="D773" s="206" t="s">
        <v>136</v>
      </c>
      <c r="E773" s="207" t="s">
        <v>1207</v>
      </c>
      <c r="F773" s="208" t="s">
        <v>1208</v>
      </c>
      <c r="G773" s="209" t="s">
        <v>168</v>
      </c>
      <c r="H773" s="210">
        <v>1588</v>
      </c>
      <c r="I773" s="211"/>
      <c r="J773" s="212">
        <f>ROUND(I773*H773,2)</f>
        <v>0</v>
      </c>
      <c r="K773" s="208" t="s">
        <v>140</v>
      </c>
      <c r="L773" s="46"/>
      <c r="M773" s="213" t="s">
        <v>19</v>
      </c>
      <c r="N773" s="214" t="s">
        <v>44</v>
      </c>
      <c r="O773" s="86"/>
      <c r="P773" s="215">
        <f>O773*H773</f>
        <v>0</v>
      </c>
      <c r="Q773" s="215">
        <v>0.10095</v>
      </c>
      <c r="R773" s="215">
        <f>Q773*H773</f>
        <v>160.30859999999998</v>
      </c>
      <c r="S773" s="215">
        <v>0</v>
      </c>
      <c r="T773" s="216">
        <f>S773*H773</f>
        <v>0</v>
      </c>
      <c r="U773" s="40"/>
      <c r="V773" s="40"/>
      <c r="W773" s="40"/>
      <c r="X773" s="40"/>
      <c r="Y773" s="40"/>
      <c r="Z773" s="40"/>
      <c r="AA773" s="40"/>
      <c r="AB773" s="40"/>
      <c r="AC773" s="40"/>
      <c r="AD773" s="40"/>
      <c r="AE773" s="40"/>
      <c r="AR773" s="217" t="s">
        <v>141</v>
      </c>
      <c r="AT773" s="217" t="s">
        <v>136</v>
      </c>
      <c r="AU773" s="217" t="s">
        <v>84</v>
      </c>
      <c r="AY773" s="19" t="s">
        <v>134</v>
      </c>
      <c r="BE773" s="218">
        <f>IF(N773="základní",J773,0)</f>
        <v>0</v>
      </c>
      <c r="BF773" s="218">
        <f>IF(N773="snížená",J773,0)</f>
        <v>0</v>
      </c>
      <c r="BG773" s="218">
        <f>IF(N773="zákl. přenesená",J773,0)</f>
        <v>0</v>
      </c>
      <c r="BH773" s="218">
        <f>IF(N773="sníž. přenesená",J773,0)</f>
        <v>0</v>
      </c>
      <c r="BI773" s="218">
        <f>IF(N773="nulová",J773,0)</f>
        <v>0</v>
      </c>
      <c r="BJ773" s="19" t="s">
        <v>81</v>
      </c>
      <c r="BK773" s="218">
        <f>ROUND(I773*H773,2)</f>
        <v>0</v>
      </c>
      <c r="BL773" s="19" t="s">
        <v>141</v>
      </c>
      <c r="BM773" s="217" t="s">
        <v>1209</v>
      </c>
    </row>
    <row r="774" s="2" customFormat="1">
      <c r="A774" s="40"/>
      <c r="B774" s="41"/>
      <c r="C774" s="42"/>
      <c r="D774" s="219" t="s">
        <v>143</v>
      </c>
      <c r="E774" s="42"/>
      <c r="F774" s="220" t="s">
        <v>1210</v>
      </c>
      <c r="G774" s="42"/>
      <c r="H774" s="42"/>
      <c r="I774" s="221"/>
      <c r="J774" s="42"/>
      <c r="K774" s="42"/>
      <c r="L774" s="46"/>
      <c r="M774" s="222"/>
      <c r="N774" s="223"/>
      <c r="O774" s="86"/>
      <c r="P774" s="86"/>
      <c r="Q774" s="86"/>
      <c r="R774" s="86"/>
      <c r="S774" s="86"/>
      <c r="T774" s="87"/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T774" s="19" t="s">
        <v>143</v>
      </c>
      <c r="AU774" s="19" t="s">
        <v>84</v>
      </c>
    </row>
    <row r="775" s="13" customFormat="1">
      <c r="A775" s="13"/>
      <c r="B775" s="224"/>
      <c r="C775" s="225"/>
      <c r="D775" s="226" t="s">
        <v>145</v>
      </c>
      <c r="E775" s="227" t="s">
        <v>19</v>
      </c>
      <c r="F775" s="228" t="s">
        <v>147</v>
      </c>
      <c r="G775" s="225"/>
      <c r="H775" s="227" t="s">
        <v>19</v>
      </c>
      <c r="I775" s="229"/>
      <c r="J775" s="225"/>
      <c r="K775" s="225"/>
      <c r="L775" s="230"/>
      <c r="M775" s="231"/>
      <c r="N775" s="232"/>
      <c r="O775" s="232"/>
      <c r="P775" s="232"/>
      <c r="Q775" s="232"/>
      <c r="R775" s="232"/>
      <c r="S775" s="232"/>
      <c r="T775" s="233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4" t="s">
        <v>145</v>
      </c>
      <c r="AU775" s="234" t="s">
        <v>84</v>
      </c>
      <c r="AV775" s="13" t="s">
        <v>81</v>
      </c>
      <c r="AW775" s="13" t="s">
        <v>34</v>
      </c>
      <c r="AX775" s="13" t="s">
        <v>73</v>
      </c>
      <c r="AY775" s="234" t="s">
        <v>134</v>
      </c>
    </row>
    <row r="776" s="14" customFormat="1">
      <c r="A776" s="14"/>
      <c r="B776" s="235"/>
      <c r="C776" s="236"/>
      <c r="D776" s="226" t="s">
        <v>145</v>
      </c>
      <c r="E776" s="237" t="s">
        <v>19</v>
      </c>
      <c r="F776" s="238" t="s">
        <v>1211</v>
      </c>
      <c r="G776" s="236"/>
      <c r="H776" s="239">
        <v>805</v>
      </c>
      <c r="I776" s="240"/>
      <c r="J776" s="236"/>
      <c r="K776" s="236"/>
      <c r="L776" s="241"/>
      <c r="M776" s="242"/>
      <c r="N776" s="243"/>
      <c r="O776" s="243"/>
      <c r="P776" s="243"/>
      <c r="Q776" s="243"/>
      <c r="R776" s="243"/>
      <c r="S776" s="243"/>
      <c r="T776" s="244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5" t="s">
        <v>145</v>
      </c>
      <c r="AU776" s="245" t="s">
        <v>84</v>
      </c>
      <c r="AV776" s="14" t="s">
        <v>84</v>
      </c>
      <c r="AW776" s="14" t="s">
        <v>34</v>
      </c>
      <c r="AX776" s="14" t="s">
        <v>73</v>
      </c>
      <c r="AY776" s="245" t="s">
        <v>134</v>
      </c>
    </row>
    <row r="777" s="14" customFormat="1">
      <c r="A777" s="14"/>
      <c r="B777" s="235"/>
      <c r="C777" s="236"/>
      <c r="D777" s="226" t="s">
        <v>145</v>
      </c>
      <c r="E777" s="237" t="s">
        <v>19</v>
      </c>
      <c r="F777" s="238" t="s">
        <v>1212</v>
      </c>
      <c r="G777" s="236"/>
      <c r="H777" s="239">
        <v>615</v>
      </c>
      <c r="I777" s="240"/>
      <c r="J777" s="236"/>
      <c r="K777" s="236"/>
      <c r="L777" s="241"/>
      <c r="M777" s="242"/>
      <c r="N777" s="243"/>
      <c r="O777" s="243"/>
      <c r="P777" s="243"/>
      <c r="Q777" s="243"/>
      <c r="R777" s="243"/>
      <c r="S777" s="243"/>
      <c r="T777" s="244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45" t="s">
        <v>145</v>
      </c>
      <c r="AU777" s="245" t="s">
        <v>84</v>
      </c>
      <c r="AV777" s="14" t="s">
        <v>84</v>
      </c>
      <c r="AW777" s="14" t="s">
        <v>34</v>
      </c>
      <c r="AX777" s="14" t="s">
        <v>73</v>
      </c>
      <c r="AY777" s="245" t="s">
        <v>134</v>
      </c>
    </row>
    <row r="778" s="14" customFormat="1">
      <c r="A778" s="14"/>
      <c r="B778" s="235"/>
      <c r="C778" s="236"/>
      <c r="D778" s="226" t="s">
        <v>145</v>
      </c>
      <c r="E778" s="237" t="s">
        <v>19</v>
      </c>
      <c r="F778" s="238" t="s">
        <v>1213</v>
      </c>
      <c r="G778" s="236"/>
      <c r="H778" s="239">
        <v>70</v>
      </c>
      <c r="I778" s="240"/>
      <c r="J778" s="236"/>
      <c r="K778" s="236"/>
      <c r="L778" s="241"/>
      <c r="M778" s="242"/>
      <c r="N778" s="243"/>
      <c r="O778" s="243"/>
      <c r="P778" s="243"/>
      <c r="Q778" s="243"/>
      <c r="R778" s="243"/>
      <c r="S778" s="243"/>
      <c r="T778" s="244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45" t="s">
        <v>145</v>
      </c>
      <c r="AU778" s="245" t="s">
        <v>84</v>
      </c>
      <c r="AV778" s="14" t="s">
        <v>84</v>
      </c>
      <c r="AW778" s="14" t="s">
        <v>34</v>
      </c>
      <c r="AX778" s="14" t="s">
        <v>73</v>
      </c>
      <c r="AY778" s="245" t="s">
        <v>134</v>
      </c>
    </row>
    <row r="779" s="13" customFormat="1">
      <c r="A779" s="13"/>
      <c r="B779" s="224"/>
      <c r="C779" s="225"/>
      <c r="D779" s="226" t="s">
        <v>145</v>
      </c>
      <c r="E779" s="227" t="s">
        <v>19</v>
      </c>
      <c r="F779" s="228" t="s">
        <v>149</v>
      </c>
      <c r="G779" s="225"/>
      <c r="H779" s="227" t="s">
        <v>19</v>
      </c>
      <c r="I779" s="229"/>
      <c r="J779" s="225"/>
      <c r="K779" s="225"/>
      <c r="L779" s="230"/>
      <c r="M779" s="231"/>
      <c r="N779" s="232"/>
      <c r="O779" s="232"/>
      <c r="P779" s="232"/>
      <c r="Q779" s="232"/>
      <c r="R779" s="232"/>
      <c r="S779" s="232"/>
      <c r="T779" s="23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4" t="s">
        <v>145</v>
      </c>
      <c r="AU779" s="234" t="s">
        <v>84</v>
      </c>
      <c r="AV779" s="13" t="s">
        <v>81</v>
      </c>
      <c r="AW779" s="13" t="s">
        <v>34</v>
      </c>
      <c r="AX779" s="13" t="s">
        <v>73</v>
      </c>
      <c r="AY779" s="234" t="s">
        <v>134</v>
      </c>
    </row>
    <row r="780" s="14" customFormat="1">
      <c r="A780" s="14"/>
      <c r="B780" s="235"/>
      <c r="C780" s="236"/>
      <c r="D780" s="226" t="s">
        <v>145</v>
      </c>
      <c r="E780" s="237" t="s">
        <v>19</v>
      </c>
      <c r="F780" s="238" t="s">
        <v>1214</v>
      </c>
      <c r="G780" s="236"/>
      <c r="H780" s="239">
        <v>28</v>
      </c>
      <c r="I780" s="240"/>
      <c r="J780" s="236"/>
      <c r="K780" s="236"/>
      <c r="L780" s="241"/>
      <c r="M780" s="242"/>
      <c r="N780" s="243"/>
      <c r="O780" s="243"/>
      <c r="P780" s="243"/>
      <c r="Q780" s="243"/>
      <c r="R780" s="243"/>
      <c r="S780" s="243"/>
      <c r="T780" s="244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45" t="s">
        <v>145</v>
      </c>
      <c r="AU780" s="245" t="s">
        <v>84</v>
      </c>
      <c r="AV780" s="14" t="s">
        <v>84</v>
      </c>
      <c r="AW780" s="14" t="s">
        <v>34</v>
      </c>
      <c r="AX780" s="14" t="s">
        <v>73</v>
      </c>
      <c r="AY780" s="245" t="s">
        <v>134</v>
      </c>
    </row>
    <row r="781" s="14" customFormat="1">
      <c r="A781" s="14"/>
      <c r="B781" s="235"/>
      <c r="C781" s="236"/>
      <c r="D781" s="226" t="s">
        <v>145</v>
      </c>
      <c r="E781" s="237" t="s">
        <v>19</v>
      </c>
      <c r="F781" s="238" t="s">
        <v>1194</v>
      </c>
      <c r="G781" s="236"/>
      <c r="H781" s="239">
        <v>70</v>
      </c>
      <c r="I781" s="240"/>
      <c r="J781" s="236"/>
      <c r="K781" s="236"/>
      <c r="L781" s="241"/>
      <c r="M781" s="242"/>
      <c r="N781" s="243"/>
      <c r="O781" s="243"/>
      <c r="P781" s="243"/>
      <c r="Q781" s="243"/>
      <c r="R781" s="243"/>
      <c r="S781" s="243"/>
      <c r="T781" s="244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5" t="s">
        <v>145</v>
      </c>
      <c r="AU781" s="245" t="s">
        <v>84</v>
      </c>
      <c r="AV781" s="14" t="s">
        <v>84</v>
      </c>
      <c r="AW781" s="14" t="s">
        <v>34</v>
      </c>
      <c r="AX781" s="14" t="s">
        <v>73</v>
      </c>
      <c r="AY781" s="245" t="s">
        <v>134</v>
      </c>
    </row>
    <row r="782" s="15" customFormat="1">
      <c r="A782" s="15"/>
      <c r="B782" s="246"/>
      <c r="C782" s="247"/>
      <c r="D782" s="226" t="s">
        <v>145</v>
      </c>
      <c r="E782" s="248" t="s">
        <v>19</v>
      </c>
      <c r="F782" s="249" t="s">
        <v>153</v>
      </c>
      <c r="G782" s="247"/>
      <c r="H782" s="250">
        <v>1588</v>
      </c>
      <c r="I782" s="251"/>
      <c r="J782" s="247"/>
      <c r="K782" s="247"/>
      <c r="L782" s="252"/>
      <c r="M782" s="253"/>
      <c r="N782" s="254"/>
      <c r="O782" s="254"/>
      <c r="P782" s="254"/>
      <c r="Q782" s="254"/>
      <c r="R782" s="254"/>
      <c r="S782" s="254"/>
      <c r="T782" s="255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T782" s="256" t="s">
        <v>145</v>
      </c>
      <c r="AU782" s="256" t="s">
        <v>84</v>
      </c>
      <c r="AV782" s="15" t="s">
        <v>141</v>
      </c>
      <c r="AW782" s="15" t="s">
        <v>34</v>
      </c>
      <c r="AX782" s="15" t="s">
        <v>81</v>
      </c>
      <c r="AY782" s="256" t="s">
        <v>134</v>
      </c>
    </row>
    <row r="783" s="2" customFormat="1" ht="16.5" customHeight="1">
      <c r="A783" s="40"/>
      <c r="B783" s="41"/>
      <c r="C783" s="257" t="s">
        <v>1215</v>
      </c>
      <c r="D783" s="257" t="s">
        <v>263</v>
      </c>
      <c r="E783" s="258" t="s">
        <v>1216</v>
      </c>
      <c r="F783" s="259" t="s">
        <v>1217</v>
      </c>
      <c r="G783" s="260" t="s">
        <v>168</v>
      </c>
      <c r="H783" s="261">
        <v>1588</v>
      </c>
      <c r="I783" s="262"/>
      <c r="J783" s="263">
        <f>ROUND(I783*H783,2)</f>
        <v>0</v>
      </c>
      <c r="K783" s="259" t="s">
        <v>140</v>
      </c>
      <c r="L783" s="264"/>
      <c r="M783" s="265" t="s">
        <v>19</v>
      </c>
      <c r="N783" s="266" t="s">
        <v>44</v>
      </c>
      <c r="O783" s="86"/>
      <c r="P783" s="215">
        <f>O783*H783</f>
        <v>0</v>
      </c>
      <c r="Q783" s="215">
        <v>0.033500000000000002</v>
      </c>
      <c r="R783" s="215">
        <f>Q783*H783</f>
        <v>53.198</v>
      </c>
      <c r="S783" s="215">
        <v>0</v>
      </c>
      <c r="T783" s="216">
        <f>S783*H783</f>
        <v>0</v>
      </c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R783" s="217" t="s">
        <v>200</v>
      </c>
      <c r="AT783" s="217" t="s">
        <v>263</v>
      </c>
      <c r="AU783" s="217" t="s">
        <v>84</v>
      </c>
      <c r="AY783" s="19" t="s">
        <v>134</v>
      </c>
      <c r="BE783" s="218">
        <f>IF(N783="základní",J783,0)</f>
        <v>0</v>
      </c>
      <c r="BF783" s="218">
        <f>IF(N783="snížená",J783,0)</f>
        <v>0</v>
      </c>
      <c r="BG783" s="218">
        <f>IF(N783="zákl. přenesená",J783,0)</f>
        <v>0</v>
      </c>
      <c r="BH783" s="218">
        <f>IF(N783="sníž. přenesená",J783,0)</f>
        <v>0</v>
      </c>
      <c r="BI783" s="218">
        <f>IF(N783="nulová",J783,0)</f>
        <v>0</v>
      </c>
      <c r="BJ783" s="19" t="s">
        <v>81</v>
      </c>
      <c r="BK783" s="218">
        <f>ROUND(I783*H783,2)</f>
        <v>0</v>
      </c>
      <c r="BL783" s="19" t="s">
        <v>141</v>
      </c>
      <c r="BM783" s="217" t="s">
        <v>1218</v>
      </c>
    </row>
    <row r="784" s="2" customFormat="1" ht="16.5" customHeight="1">
      <c r="A784" s="40"/>
      <c r="B784" s="41"/>
      <c r="C784" s="206" t="s">
        <v>1219</v>
      </c>
      <c r="D784" s="206" t="s">
        <v>136</v>
      </c>
      <c r="E784" s="207" t="s">
        <v>741</v>
      </c>
      <c r="F784" s="208" t="s">
        <v>742</v>
      </c>
      <c r="G784" s="209" t="s">
        <v>177</v>
      </c>
      <c r="H784" s="210">
        <v>45.965000000000003</v>
      </c>
      <c r="I784" s="211"/>
      <c r="J784" s="212">
        <f>ROUND(I784*H784,2)</f>
        <v>0</v>
      </c>
      <c r="K784" s="208" t="s">
        <v>140</v>
      </c>
      <c r="L784" s="46"/>
      <c r="M784" s="213" t="s">
        <v>19</v>
      </c>
      <c r="N784" s="214" t="s">
        <v>44</v>
      </c>
      <c r="O784" s="86"/>
      <c r="P784" s="215">
        <f>O784*H784</f>
        <v>0</v>
      </c>
      <c r="Q784" s="215">
        <v>2.2563399999999998</v>
      </c>
      <c r="R784" s="215">
        <f>Q784*H784</f>
        <v>103.7126681</v>
      </c>
      <c r="S784" s="215">
        <v>0</v>
      </c>
      <c r="T784" s="216">
        <f>S784*H784</f>
        <v>0</v>
      </c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R784" s="217" t="s">
        <v>141</v>
      </c>
      <c r="AT784" s="217" t="s">
        <v>136</v>
      </c>
      <c r="AU784" s="217" t="s">
        <v>84</v>
      </c>
      <c r="AY784" s="19" t="s">
        <v>134</v>
      </c>
      <c r="BE784" s="218">
        <f>IF(N784="základní",J784,0)</f>
        <v>0</v>
      </c>
      <c r="BF784" s="218">
        <f>IF(N784="snížená",J784,0)</f>
        <v>0</v>
      </c>
      <c r="BG784" s="218">
        <f>IF(N784="zákl. přenesená",J784,0)</f>
        <v>0</v>
      </c>
      <c r="BH784" s="218">
        <f>IF(N784="sníž. přenesená",J784,0)</f>
        <v>0</v>
      </c>
      <c r="BI784" s="218">
        <f>IF(N784="nulová",J784,0)</f>
        <v>0</v>
      </c>
      <c r="BJ784" s="19" t="s">
        <v>81</v>
      </c>
      <c r="BK784" s="218">
        <f>ROUND(I784*H784,2)</f>
        <v>0</v>
      </c>
      <c r="BL784" s="19" t="s">
        <v>141</v>
      </c>
      <c r="BM784" s="217" t="s">
        <v>743</v>
      </c>
    </row>
    <row r="785" s="2" customFormat="1">
      <c r="A785" s="40"/>
      <c r="B785" s="41"/>
      <c r="C785" s="42"/>
      <c r="D785" s="219" t="s">
        <v>143</v>
      </c>
      <c r="E785" s="42"/>
      <c r="F785" s="220" t="s">
        <v>744</v>
      </c>
      <c r="G785" s="42"/>
      <c r="H785" s="42"/>
      <c r="I785" s="221"/>
      <c r="J785" s="42"/>
      <c r="K785" s="42"/>
      <c r="L785" s="46"/>
      <c r="M785" s="222"/>
      <c r="N785" s="223"/>
      <c r="O785" s="86"/>
      <c r="P785" s="86"/>
      <c r="Q785" s="86"/>
      <c r="R785" s="86"/>
      <c r="S785" s="86"/>
      <c r="T785" s="87"/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T785" s="19" t="s">
        <v>143</v>
      </c>
      <c r="AU785" s="19" t="s">
        <v>84</v>
      </c>
    </row>
    <row r="786" s="13" customFormat="1">
      <c r="A786" s="13"/>
      <c r="B786" s="224"/>
      <c r="C786" s="225"/>
      <c r="D786" s="226" t="s">
        <v>145</v>
      </c>
      <c r="E786" s="227" t="s">
        <v>19</v>
      </c>
      <c r="F786" s="228" t="s">
        <v>745</v>
      </c>
      <c r="G786" s="225"/>
      <c r="H786" s="227" t="s">
        <v>19</v>
      </c>
      <c r="I786" s="229"/>
      <c r="J786" s="225"/>
      <c r="K786" s="225"/>
      <c r="L786" s="230"/>
      <c r="M786" s="231"/>
      <c r="N786" s="232"/>
      <c r="O786" s="232"/>
      <c r="P786" s="232"/>
      <c r="Q786" s="232"/>
      <c r="R786" s="232"/>
      <c r="S786" s="232"/>
      <c r="T786" s="23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4" t="s">
        <v>145</v>
      </c>
      <c r="AU786" s="234" t="s">
        <v>84</v>
      </c>
      <c r="AV786" s="13" t="s">
        <v>81</v>
      </c>
      <c r="AW786" s="13" t="s">
        <v>34</v>
      </c>
      <c r="AX786" s="13" t="s">
        <v>73</v>
      </c>
      <c r="AY786" s="234" t="s">
        <v>134</v>
      </c>
    </row>
    <row r="787" s="14" customFormat="1">
      <c r="A787" s="14"/>
      <c r="B787" s="235"/>
      <c r="C787" s="236"/>
      <c r="D787" s="226" t="s">
        <v>145</v>
      </c>
      <c r="E787" s="237" t="s">
        <v>19</v>
      </c>
      <c r="F787" s="238" t="s">
        <v>1220</v>
      </c>
      <c r="G787" s="236"/>
      <c r="H787" s="239">
        <v>37.177999999999997</v>
      </c>
      <c r="I787" s="240"/>
      <c r="J787" s="236"/>
      <c r="K787" s="236"/>
      <c r="L787" s="241"/>
      <c r="M787" s="242"/>
      <c r="N787" s="243"/>
      <c r="O787" s="243"/>
      <c r="P787" s="243"/>
      <c r="Q787" s="243"/>
      <c r="R787" s="243"/>
      <c r="S787" s="243"/>
      <c r="T787" s="244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45" t="s">
        <v>145</v>
      </c>
      <c r="AU787" s="245" t="s">
        <v>84</v>
      </c>
      <c r="AV787" s="14" t="s">
        <v>84</v>
      </c>
      <c r="AW787" s="14" t="s">
        <v>34</v>
      </c>
      <c r="AX787" s="14" t="s">
        <v>73</v>
      </c>
      <c r="AY787" s="245" t="s">
        <v>134</v>
      </c>
    </row>
    <row r="788" s="14" customFormat="1">
      <c r="A788" s="14"/>
      <c r="B788" s="235"/>
      <c r="C788" s="236"/>
      <c r="D788" s="226" t="s">
        <v>145</v>
      </c>
      <c r="E788" s="237" t="s">
        <v>19</v>
      </c>
      <c r="F788" s="238" t="s">
        <v>1221</v>
      </c>
      <c r="G788" s="236"/>
      <c r="H788" s="239">
        <v>7.5830000000000002</v>
      </c>
      <c r="I788" s="240"/>
      <c r="J788" s="236"/>
      <c r="K788" s="236"/>
      <c r="L788" s="241"/>
      <c r="M788" s="242"/>
      <c r="N788" s="243"/>
      <c r="O788" s="243"/>
      <c r="P788" s="243"/>
      <c r="Q788" s="243"/>
      <c r="R788" s="243"/>
      <c r="S788" s="243"/>
      <c r="T788" s="244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45" t="s">
        <v>145</v>
      </c>
      <c r="AU788" s="245" t="s">
        <v>84</v>
      </c>
      <c r="AV788" s="14" t="s">
        <v>84</v>
      </c>
      <c r="AW788" s="14" t="s">
        <v>34</v>
      </c>
      <c r="AX788" s="14" t="s">
        <v>73</v>
      </c>
      <c r="AY788" s="245" t="s">
        <v>134</v>
      </c>
    </row>
    <row r="789" s="14" customFormat="1">
      <c r="A789" s="14"/>
      <c r="B789" s="235"/>
      <c r="C789" s="236"/>
      <c r="D789" s="226" t="s">
        <v>145</v>
      </c>
      <c r="E789" s="237" t="s">
        <v>19</v>
      </c>
      <c r="F789" s="238" t="s">
        <v>1222</v>
      </c>
      <c r="G789" s="236"/>
      <c r="H789" s="239">
        <v>1.204</v>
      </c>
      <c r="I789" s="240"/>
      <c r="J789" s="236"/>
      <c r="K789" s="236"/>
      <c r="L789" s="241"/>
      <c r="M789" s="242"/>
      <c r="N789" s="243"/>
      <c r="O789" s="243"/>
      <c r="P789" s="243"/>
      <c r="Q789" s="243"/>
      <c r="R789" s="243"/>
      <c r="S789" s="243"/>
      <c r="T789" s="244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45" t="s">
        <v>145</v>
      </c>
      <c r="AU789" s="245" t="s">
        <v>84</v>
      </c>
      <c r="AV789" s="14" t="s">
        <v>84</v>
      </c>
      <c r="AW789" s="14" t="s">
        <v>34</v>
      </c>
      <c r="AX789" s="14" t="s">
        <v>73</v>
      </c>
      <c r="AY789" s="245" t="s">
        <v>134</v>
      </c>
    </row>
    <row r="790" s="15" customFormat="1">
      <c r="A790" s="15"/>
      <c r="B790" s="246"/>
      <c r="C790" s="247"/>
      <c r="D790" s="226" t="s">
        <v>145</v>
      </c>
      <c r="E790" s="248" t="s">
        <v>19</v>
      </c>
      <c r="F790" s="249" t="s">
        <v>153</v>
      </c>
      <c r="G790" s="247"/>
      <c r="H790" s="250">
        <v>45.964999999999996</v>
      </c>
      <c r="I790" s="251"/>
      <c r="J790" s="247"/>
      <c r="K790" s="247"/>
      <c r="L790" s="252"/>
      <c r="M790" s="253"/>
      <c r="N790" s="254"/>
      <c r="O790" s="254"/>
      <c r="P790" s="254"/>
      <c r="Q790" s="254"/>
      <c r="R790" s="254"/>
      <c r="S790" s="254"/>
      <c r="T790" s="255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56" t="s">
        <v>145</v>
      </c>
      <c r="AU790" s="256" t="s">
        <v>84</v>
      </c>
      <c r="AV790" s="15" t="s">
        <v>141</v>
      </c>
      <c r="AW790" s="15" t="s">
        <v>34</v>
      </c>
      <c r="AX790" s="15" t="s">
        <v>81</v>
      </c>
      <c r="AY790" s="256" t="s">
        <v>134</v>
      </c>
    </row>
    <row r="791" s="2" customFormat="1" ht="24.15" customHeight="1">
      <c r="A791" s="40"/>
      <c r="B791" s="41"/>
      <c r="C791" s="206" t="s">
        <v>1223</v>
      </c>
      <c r="D791" s="206" t="s">
        <v>136</v>
      </c>
      <c r="E791" s="207" t="s">
        <v>749</v>
      </c>
      <c r="F791" s="208" t="s">
        <v>750</v>
      </c>
      <c r="G791" s="209" t="s">
        <v>168</v>
      </c>
      <c r="H791" s="210">
        <v>49.5</v>
      </c>
      <c r="I791" s="211"/>
      <c r="J791" s="212">
        <f>ROUND(I791*H791,2)</f>
        <v>0</v>
      </c>
      <c r="K791" s="208" t="s">
        <v>140</v>
      </c>
      <c r="L791" s="46"/>
      <c r="M791" s="213" t="s">
        <v>19</v>
      </c>
      <c r="N791" s="214" t="s">
        <v>44</v>
      </c>
      <c r="O791" s="86"/>
      <c r="P791" s="215">
        <f>O791*H791</f>
        <v>0</v>
      </c>
      <c r="Q791" s="215">
        <v>0</v>
      </c>
      <c r="R791" s="215">
        <f>Q791*H791</f>
        <v>0</v>
      </c>
      <c r="S791" s="215">
        <v>0</v>
      </c>
      <c r="T791" s="216">
        <f>S791*H791</f>
        <v>0</v>
      </c>
      <c r="U791" s="40"/>
      <c r="V791" s="40"/>
      <c r="W791" s="40"/>
      <c r="X791" s="40"/>
      <c r="Y791" s="40"/>
      <c r="Z791" s="40"/>
      <c r="AA791" s="40"/>
      <c r="AB791" s="40"/>
      <c r="AC791" s="40"/>
      <c r="AD791" s="40"/>
      <c r="AE791" s="40"/>
      <c r="AR791" s="217" t="s">
        <v>141</v>
      </c>
      <c r="AT791" s="217" t="s">
        <v>136</v>
      </c>
      <c r="AU791" s="217" t="s">
        <v>84</v>
      </c>
      <c r="AY791" s="19" t="s">
        <v>134</v>
      </c>
      <c r="BE791" s="218">
        <f>IF(N791="základní",J791,0)</f>
        <v>0</v>
      </c>
      <c r="BF791" s="218">
        <f>IF(N791="snížená",J791,0)</f>
        <v>0</v>
      </c>
      <c r="BG791" s="218">
        <f>IF(N791="zákl. přenesená",J791,0)</f>
        <v>0</v>
      </c>
      <c r="BH791" s="218">
        <f>IF(N791="sníž. přenesená",J791,0)</f>
        <v>0</v>
      </c>
      <c r="BI791" s="218">
        <f>IF(N791="nulová",J791,0)</f>
        <v>0</v>
      </c>
      <c r="BJ791" s="19" t="s">
        <v>81</v>
      </c>
      <c r="BK791" s="218">
        <f>ROUND(I791*H791,2)</f>
        <v>0</v>
      </c>
      <c r="BL791" s="19" t="s">
        <v>141</v>
      </c>
      <c r="BM791" s="217" t="s">
        <v>751</v>
      </c>
    </row>
    <row r="792" s="2" customFormat="1">
      <c r="A792" s="40"/>
      <c r="B792" s="41"/>
      <c r="C792" s="42"/>
      <c r="D792" s="219" t="s">
        <v>143</v>
      </c>
      <c r="E792" s="42"/>
      <c r="F792" s="220" t="s">
        <v>752</v>
      </c>
      <c r="G792" s="42"/>
      <c r="H792" s="42"/>
      <c r="I792" s="221"/>
      <c r="J792" s="42"/>
      <c r="K792" s="42"/>
      <c r="L792" s="46"/>
      <c r="M792" s="222"/>
      <c r="N792" s="223"/>
      <c r="O792" s="86"/>
      <c r="P792" s="86"/>
      <c r="Q792" s="86"/>
      <c r="R792" s="86"/>
      <c r="S792" s="86"/>
      <c r="T792" s="87"/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T792" s="19" t="s">
        <v>143</v>
      </c>
      <c r="AU792" s="19" t="s">
        <v>84</v>
      </c>
    </row>
    <row r="793" s="13" customFormat="1">
      <c r="A793" s="13"/>
      <c r="B793" s="224"/>
      <c r="C793" s="225"/>
      <c r="D793" s="226" t="s">
        <v>145</v>
      </c>
      <c r="E793" s="227" t="s">
        <v>19</v>
      </c>
      <c r="F793" s="228" t="s">
        <v>753</v>
      </c>
      <c r="G793" s="225"/>
      <c r="H793" s="227" t="s">
        <v>19</v>
      </c>
      <c r="I793" s="229"/>
      <c r="J793" s="225"/>
      <c r="K793" s="225"/>
      <c r="L793" s="230"/>
      <c r="M793" s="231"/>
      <c r="N793" s="232"/>
      <c r="O793" s="232"/>
      <c r="P793" s="232"/>
      <c r="Q793" s="232"/>
      <c r="R793" s="232"/>
      <c r="S793" s="232"/>
      <c r="T793" s="233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34" t="s">
        <v>145</v>
      </c>
      <c r="AU793" s="234" t="s">
        <v>84</v>
      </c>
      <c r="AV793" s="13" t="s">
        <v>81</v>
      </c>
      <c r="AW793" s="13" t="s">
        <v>34</v>
      </c>
      <c r="AX793" s="13" t="s">
        <v>73</v>
      </c>
      <c r="AY793" s="234" t="s">
        <v>134</v>
      </c>
    </row>
    <row r="794" s="13" customFormat="1">
      <c r="A794" s="13"/>
      <c r="B794" s="224"/>
      <c r="C794" s="225"/>
      <c r="D794" s="226" t="s">
        <v>145</v>
      </c>
      <c r="E794" s="227" t="s">
        <v>19</v>
      </c>
      <c r="F794" s="228" t="s">
        <v>147</v>
      </c>
      <c r="G794" s="225"/>
      <c r="H794" s="227" t="s">
        <v>19</v>
      </c>
      <c r="I794" s="229"/>
      <c r="J794" s="225"/>
      <c r="K794" s="225"/>
      <c r="L794" s="230"/>
      <c r="M794" s="231"/>
      <c r="N794" s="232"/>
      <c r="O794" s="232"/>
      <c r="P794" s="232"/>
      <c r="Q794" s="232"/>
      <c r="R794" s="232"/>
      <c r="S794" s="232"/>
      <c r="T794" s="233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4" t="s">
        <v>145</v>
      </c>
      <c r="AU794" s="234" t="s">
        <v>84</v>
      </c>
      <c r="AV794" s="13" t="s">
        <v>81</v>
      </c>
      <c r="AW794" s="13" t="s">
        <v>34</v>
      </c>
      <c r="AX794" s="13" t="s">
        <v>73</v>
      </c>
      <c r="AY794" s="234" t="s">
        <v>134</v>
      </c>
    </row>
    <row r="795" s="14" customFormat="1">
      <c r="A795" s="14"/>
      <c r="B795" s="235"/>
      <c r="C795" s="236"/>
      <c r="D795" s="226" t="s">
        <v>145</v>
      </c>
      <c r="E795" s="237" t="s">
        <v>19</v>
      </c>
      <c r="F795" s="238" t="s">
        <v>1224</v>
      </c>
      <c r="G795" s="236"/>
      <c r="H795" s="239">
        <v>3.5</v>
      </c>
      <c r="I795" s="240"/>
      <c r="J795" s="236"/>
      <c r="K795" s="236"/>
      <c r="L795" s="241"/>
      <c r="M795" s="242"/>
      <c r="N795" s="243"/>
      <c r="O795" s="243"/>
      <c r="P795" s="243"/>
      <c r="Q795" s="243"/>
      <c r="R795" s="243"/>
      <c r="S795" s="243"/>
      <c r="T795" s="244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45" t="s">
        <v>145</v>
      </c>
      <c r="AU795" s="245" t="s">
        <v>84</v>
      </c>
      <c r="AV795" s="14" t="s">
        <v>84</v>
      </c>
      <c r="AW795" s="14" t="s">
        <v>34</v>
      </c>
      <c r="AX795" s="14" t="s">
        <v>73</v>
      </c>
      <c r="AY795" s="245" t="s">
        <v>134</v>
      </c>
    </row>
    <row r="796" s="14" customFormat="1">
      <c r="A796" s="14"/>
      <c r="B796" s="235"/>
      <c r="C796" s="236"/>
      <c r="D796" s="226" t="s">
        <v>145</v>
      </c>
      <c r="E796" s="237" t="s">
        <v>19</v>
      </c>
      <c r="F796" s="238" t="s">
        <v>1225</v>
      </c>
      <c r="G796" s="236"/>
      <c r="H796" s="239">
        <v>4.5</v>
      </c>
      <c r="I796" s="240"/>
      <c r="J796" s="236"/>
      <c r="K796" s="236"/>
      <c r="L796" s="241"/>
      <c r="M796" s="242"/>
      <c r="N796" s="243"/>
      <c r="O796" s="243"/>
      <c r="P796" s="243"/>
      <c r="Q796" s="243"/>
      <c r="R796" s="243"/>
      <c r="S796" s="243"/>
      <c r="T796" s="244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45" t="s">
        <v>145</v>
      </c>
      <c r="AU796" s="245" t="s">
        <v>84</v>
      </c>
      <c r="AV796" s="14" t="s">
        <v>84</v>
      </c>
      <c r="AW796" s="14" t="s">
        <v>34</v>
      </c>
      <c r="AX796" s="14" t="s">
        <v>73</v>
      </c>
      <c r="AY796" s="245" t="s">
        <v>134</v>
      </c>
    </row>
    <row r="797" s="14" customFormat="1">
      <c r="A797" s="14"/>
      <c r="B797" s="235"/>
      <c r="C797" s="236"/>
      <c r="D797" s="226" t="s">
        <v>145</v>
      </c>
      <c r="E797" s="237" t="s">
        <v>19</v>
      </c>
      <c r="F797" s="238" t="s">
        <v>1226</v>
      </c>
      <c r="G797" s="236"/>
      <c r="H797" s="239">
        <v>5</v>
      </c>
      <c r="I797" s="240"/>
      <c r="J797" s="236"/>
      <c r="K797" s="236"/>
      <c r="L797" s="241"/>
      <c r="M797" s="242"/>
      <c r="N797" s="243"/>
      <c r="O797" s="243"/>
      <c r="P797" s="243"/>
      <c r="Q797" s="243"/>
      <c r="R797" s="243"/>
      <c r="S797" s="243"/>
      <c r="T797" s="244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5" t="s">
        <v>145</v>
      </c>
      <c r="AU797" s="245" t="s">
        <v>84</v>
      </c>
      <c r="AV797" s="14" t="s">
        <v>84</v>
      </c>
      <c r="AW797" s="14" t="s">
        <v>34</v>
      </c>
      <c r="AX797" s="14" t="s">
        <v>73</v>
      </c>
      <c r="AY797" s="245" t="s">
        <v>134</v>
      </c>
    </row>
    <row r="798" s="14" customFormat="1">
      <c r="A798" s="14"/>
      <c r="B798" s="235"/>
      <c r="C798" s="236"/>
      <c r="D798" s="226" t="s">
        <v>145</v>
      </c>
      <c r="E798" s="237" t="s">
        <v>19</v>
      </c>
      <c r="F798" s="238" t="s">
        <v>1227</v>
      </c>
      <c r="G798" s="236"/>
      <c r="H798" s="239">
        <v>4.5</v>
      </c>
      <c r="I798" s="240"/>
      <c r="J798" s="236"/>
      <c r="K798" s="236"/>
      <c r="L798" s="241"/>
      <c r="M798" s="242"/>
      <c r="N798" s="243"/>
      <c r="O798" s="243"/>
      <c r="P798" s="243"/>
      <c r="Q798" s="243"/>
      <c r="R798" s="243"/>
      <c r="S798" s="243"/>
      <c r="T798" s="244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45" t="s">
        <v>145</v>
      </c>
      <c r="AU798" s="245" t="s">
        <v>84</v>
      </c>
      <c r="AV798" s="14" t="s">
        <v>84</v>
      </c>
      <c r="AW798" s="14" t="s">
        <v>34</v>
      </c>
      <c r="AX798" s="14" t="s">
        <v>73</v>
      </c>
      <c r="AY798" s="245" t="s">
        <v>134</v>
      </c>
    </row>
    <row r="799" s="14" customFormat="1">
      <c r="A799" s="14"/>
      <c r="B799" s="235"/>
      <c r="C799" s="236"/>
      <c r="D799" s="226" t="s">
        <v>145</v>
      </c>
      <c r="E799" s="237" t="s">
        <v>19</v>
      </c>
      <c r="F799" s="238" t="s">
        <v>1228</v>
      </c>
      <c r="G799" s="236"/>
      <c r="H799" s="239">
        <v>3.5</v>
      </c>
      <c r="I799" s="240"/>
      <c r="J799" s="236"/>
      <c r="K799" s="236"/>
      <c r="L799" s="241"/>
      <c r="M799" s="242"/>
      <c r="N799" s="243"/>
      <c r="O799" s="243"/>
      <c r="P799" s="243"/>
      <c r="Q799" s="243"/>
      <c r="R799" s="243"/>
      <c r="S799" s="243"/>
      <c r="T799" s="244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45" t="s">
        <v>145</v>
      </c>
      <c r="AU799" s="245" t="s">
        <v>84</v>
      </c>
      <c r="AV799" s="14" t="s">
        <v>84</v>
      </c>
      <c r="AW799" s="14" t="s">
        <v>34</v>
      </c>
      <c r="AX799" s="14" t="s">
        <v>73</v>
      </c>
      <c r="AY799" s="245" t="s">
        <v>134</v>
      </c>
    </row>
    <row r="800" s="14" customFormat="1">
      <c r="A800" s="14"/>
      <c r="B800" s="235"/>
      <c r="C800" s="236"/>
      <c r="D800" s="226" t="s">
        <v>145</v>
      </c>
      <c r="E800" s="237" t="s">
        <v>19</v>
      </c>
      <c r="F800" s="238" t="s">
        <v>1229</v>
      </c>
      <c r="G800" s="236"/>
      <c r="H800" s="239">
        <v>5.5</v>
      </c>
      <c r="I800" s="240"/>
      <c r="J800" s="236"/>
      <c r="K800" s="236"/>
      <c r="L800" s="241"/>
      <c r="M800" s="242"/>
      <c r="N800" s="243"/>
      <c r="O800" s="243"/>
      <c r="P800" s="243"/>
      <c r="Q800" s="243"/>
      <c r="R800" s="243"/>
      <c r="S800" s="243"/>
      <c r="T800" s="244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45" t="s">
        <v>145</v>
      </c>
      <c r="AU800" s="245" t="s">
        <v>84</v>
      </c>
      <c r="AV800" s="14" t="s">
        <v>84</v>
      </c>
      <c r="AW800" s="14" t="s">
        <v>34</v>
      </c>
      <c r="AX800" s="14" t="s">
        <v>73</v>
      </c>
      <c r="AY800" s="245" t="s">
        <v>134</v>
      </c>
    </row>
    <row r="801" s="14" customFormat="1">
      <c r="A801" s="14"/>
      <c r="B801" s="235"/>
      <c r="C801" s="236"/>
      <c r="D801" s="226" t="s">
        <v>145</v>
      </c>
      <c r="E801" s="237" t="s">
        <v>19</v>
      </c>
      <c r="F801" s="238" t="s">
        <v>1230</v>
      </c>
      <c r="G801" s="236"/>
      <c r="H801" s="239">
        <v>5.5</v>
      </c>
      <c r="I801" s="240"/>
      <c r="J801" s="236"/>
      <c r="K801" s="236"/>
      <c r="L801" s="241"/>
      <c r="M801" s="242"/>
      <c r="N801" s="243"/>
      <c r="O801" s="243"/>
      <c r="P801" s="243"/>
      <c r="Q801" s="243"/>
      <c r="R801" s="243"/>
      <c r="S801" s="243"/>
      <c r="T801" s="244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45" t="s">
        <v>145</v>
      </c>
      <c r="AU801" s="245" t="s">
        <v>84</v>
      </c>
      <c r="AV801" s="14" t="s">
        <v>84</v>
      </c>
      <c r="AW801" s="14" t="s">
        <v>34</v>
      </c>
      <c r="AX801" s="14" t="s">
        <v>73</v>
      </c>
      <c r="AY801" s="245" t="s">
        <v>134</v>
      </c>
    </row>
    <row r="802" s="14" customFormat="1">
      <c r="A802" s="14"/>
      <c r="B802" s="235"/>
      <c r="C802" s="236"/>
      <c r="D802" s="226" t="s">
        <v>145</v>
      </c>
      <c r="E802" s="237" t="s">
        <v>19</v>
      </c>
      <c r="F802" s="238" t="s">
        <v>1231</v>
      </c>
      <c r="G802" s="236"/>
      <c r="H802" s="239">
        <v>5.5</v>
      </c>
      <c r="I802" s="240"/>
      <c r="J802" s="236"/>
      <c r="K802" s="236"/>
      <c r="L802" s="241"/>
      <c r="M802" s="242"/>
      <c r="N802" s="243"/>
      <c r="O802" s="243"/>
      <c r="P802" s="243"/>
      <c r="Q802" s="243"/>
      <c r="R802" s="243"/>
      <c r="S802" s="243"/>
      <c r="T802" s="244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45" t="s">
        <v>145</v>
      </c>
      <c r="AU802" s="245" t="s">
        <v>84</v>
      </c>
      <c r="AV802" s="14" t="s">
        <v>84</v>
      </c>
      <c r="AW802" s="14" t="s">
        <v>34</v>
      </c>
      <c r="AX802" s="14" t="s">
        <v>73</v>
      </c>
      <c r="AY802" s="245" t="s">
        <v>134</v>
      </c>
    </row>
    <row r="803" s="14" customFormat="1">
      <c r="A803" s="14"/>
      <c r="B803" s="235"/>
      <c r="C803" s="236"/>
      <c r="D803" s="226" t="s">
        <v>145</v>
      </c>
      <c r="E803" s="237" t="s">
        <v>19</v>
      </c>
      <c r="F803" s="238" t="s">
        <v>1232</v>
      </c>
      <c r="G803" s="236"/>
      <c r="H803" s="239">
        <v>8</v>
      </c>
      <c r="I803" s="240"/>
      <c r="J803" s="236"/>
      <c r="K803" s="236"/>
      <c r="L803" s="241"/>
      <c r="M803" s="242"/>
      <c r="N803" s="243"/>
      <c r="O803" s="243"/>
      <c r="P803" s="243"/>
      <c r="Q803" s="243"/>
      <c r="R803" s="243"/>
      <c r="S803" s="243"/>
      <c r="T803" s="244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45" t="s">
        <v>145</v>
      </c>
      <c r="AU803" s="245" t="s">
        <v>84</v>
      </c>
      <c r="AV803" s="14" t="s">
        <v>84</v>
      </c>
      <c r="AW803" s="14" t="s">
        <v>34</v>
      </c>
      <c r="AX803" s="14" t="s">
        <v>73</v>
      </c>
      <c r="AY803" s="245" t="s">
        <v>134</v>
      </c>
    </row>
    <row r="804" s="14" customFormat="1">
      <c r="A804" s="14"/>
      <c r="B804" s="235"/>
      <c r="C804" s="236"/>
      <c r="D804" s="226" t="s">
        <v>145</v>
      </c>
      <c r="E804" s="237" t="s">
        <v>19</v>
      </c>
      <c r="F804" s="238" t="s">
        <v>1233</v>
      </c>
      <c r="G804" s="236"/>
      <c r="H804" s="239">
        <v>4</v>
      </c>
      <c r="I804" s="240"/>
      <c r="J804" s="236"/>
      <c r="K804" s="236"/>
      <c r="L804" s="241"/>
      <c r="M804" s="242"/>
      <c r="N804" s="243"/>
      <c r="O804" s="243"/>
      <c r="P804" s="243"/>
      <c r="Q804" s="243"/>
      <c r="R804" s="243"/>
      <c r="S804" s="243"/>
      <c r="T804" s="244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45" t="s">
        <v>145</v>
      </c>
      <c r="AU804" s="245" t="s">
        <v>84</v>
      </c>
      <c r="AV804" s="14" t="s">
        <v>84</v>
      </c>
      <c r="AW804" s="14" t="s">
        <v>34</v>
      </c>
      <c r="AX804" s="14" t="s">
        <v>73</v>
      </c>
      <c r="AY804" s="245" t="s">
        <v>134</v>
      </c>
    </row>
    <row r="805" s="15" customFormat="1">
      <c r="A805" s="15"/>
      <c r="B805" s="246"/>
      <c r="C805" s="247"/>
      <c r="D805" s="226" t="s">
        <v>145</v>
      </c>
      <c r="E805" s="248" t="s">
        <v>19</v>
      </c>
      <c r="F805" s="249" t="s">
        <v>153</v>
      </c>
      <c r="G805" s="247"/>
      <c r="H805" s="250">
        <v>49.5</v>
      </c>
      <c r="I805" s="251"/>
      <c r="J805" s="247"/>
      <c r="K805" s="247"/>
      <c r="L805" s="252"/>
      <c r="M805" s="253"/>
      <c r="N805" s="254"/>
      <c r="O805" s="254"/>
      <c r="P805" s="254"/>
      <c r="Q805" s="254"/>
      <c r="R805" s="254"/>
      <c r="S805" s="254"/>
      <c r="T805" s="255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56" t="s">
        <v>145</v>
      </c>
      <c r="AU805" s="256" t="s">
        <v>84</v>
      </c>
      <c r="AV805" s="15" t="s">
        <v>141</v>
      </c>
      <c r="AW805" s="15" t="s">
        <v>34</v>
      </c>
      <c r="AX805" s="15" t="s">
        <v>81</v>
      </c>
      <c r="AY805" s="256" t="s">
        <v>134</v>
      </c>
    </row>
    <row r="806" s="2" customFormat="1" ht="33" customHeight="1">
      <c r="A806" s="40"/>
      <c r="B806" s="41"/>
      <c r="C806" s="206" t="s">
        <v>1234</v>
      </c>
      <c r="D806" s="206" t="s">
        <v>136</v>
      </c>
      <c r="E806" s="207" t="s">
        <v>759</v>
      </c>
      <c r="F806" s="208" t="s">
        <v>760</v>
      </c>
      <c r="G806" s="209" t="s">
        <v>168</v>
      </c>
      <c r="H806" s="210">
        <v>49.5</v>
      </c>
      <c r="I806" s="211"/>
      <c r="J806" s="212">
        <f>ROUND(I806*H806,2)</f>
        <v>0</v>
      </c>
      <c r="K806" s="208" t="s">
        <v>140</v>
      </c>
      <c r="L806" s="46"/>
      <c r="M806" s="213" t="s">
        <v>19</v>
      </c>
      <c r="N806" s="214" t="s">
        <v>44</v>
      </c>
      <c r="O806" s="86"/>
      <c r="P806" s="215">
        <f>O806*H806</f>
        <v>0</v>
      </c>
      <c r="Q806" s="215">
        <v>0.00060999999999999997</v>
      </c>
      <c r="R806" s="215">
        <f>Q806*H806</f>
        <v>0.030195</v>
      </c>
      <c r="S806" s="215">
        <v>0</v>
      </c>
      <c r="T806" s="216">
        <f>S806*H806</f>
        <v>0</v>
      </c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R806" s="217" t="s">
        <v>141</v>
      </c>
      <c r="AT806" s="217" t="s">
        <v>136</v>
      </c>
      <c r="AU806" s="217" t="s">
        <v>84</v>
      </c>
      <c r="AY806" s="19" t="s">
        <v>134</v>
      </c>
      <c r="BE806" s="218">
        <f>IF(N806="základní",J806,0)</f>
        <v>0</v>
      </c>
      <c r="BF806" s="218">
        <f>IF(N806="snížená",J806,0)</f>
        <v>0</v>
      </c>
      <c r="BG806" s="218">
        <f>IF(N806="zákl. přenesená",J806,0)</f>
        <v>0</v>
      </c>
      <c r="BH806" s="218">
        <f>IF(N806="sníž. přenesená",J806,0)</f>
        <v>0</v>
      </c>
      <c r="BI806" s="218">
        <f>IF(N806="nulová",J806,0)</f>
        <v>0</v>
      </c>
      <c r="BJ806" s="19" t="s">
        <v>81</v>
      </c>
      <c r="BK806" s="218">
        <f>ROUND(I806*H806,2)</f>
        <v>0</v>
      </c>
      <c r="BL806" s="19" t="s">
        <v>141</v>
      </c>
      <c r="BM806" s="217" t="s">
        <v>761</v>
      </c>
    </row>
    <row r="807" s="2" customFormat="1">
      <c r="A807" s="40"/>
      <c r="B807" s="41"/>
      <c r="C807" s="42"/>
      <c r="D807" s="219" t="s">
        <v>143</v>
      </c>
      <c r="E807" s="42"/>
      <c r="F807" s="220" t="s">
        <v>762</v>
      </c>
      <c r="G807" s="42"/>
      <c r="H807" s="42"/>
      <c r="I807" s="221"/>
      <c r="J807" s="42"/>
      <c r="K807" s="42"/>
      <c r="L807" s="46"/>
      <c r="M807" s="222"/>
      <c r="N807" s="223"/>
      <c r="O807" s="86"/>
      <c r="P807" s="86"/>
      <c r="Q807" s="86"/>
      <c r="R807" s="86"/>
      <c r="S807" s="86"/>
      <c r="T807" s="87"/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T807" s="19" t="s">
        <v>143</v>
      </c>
      <c r="AU807" s="19" t="s">
        <v>84</v>
      </c>
    </row>
    <row r="808" s="13" customFormat="1">
      <c r="A808" s="13"/>
      <c r="B808" s="224"/>
      <c r="C808" s="225"/>
      <c r="D808" s="226" t="s">
        <v>145</v>
      </c>
      <c r="E808" s="227" t="s">
        <v>19</v>
      </c>
      <c r="F808" s="228" t="s">
        <v>753</v>
      </c>
      <c r="G808" s="225"/>
      <c r="H808" s="227" t="s">
        <v>19</v>
      </c>
      <c r="I808" s="229"/>
      <c r="J808" s="225"/>
      <c r="K808" s="225"/>
      <c r="L808" s="230"/>
      <c r="M808" s="231"/>
      <c r="N808" s="232"/>
      <c r="O808" s="232"/>
      <c r="P808" s="232"/>
      <c r="Q808" s="232"/>
      <c r="R808" s="232"/>
      <c r="S808" s="232"/>
      <c r="T808" s="23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34" t="s">
        <v>145</v>
      </c>
      <c r="AU808" s="234" t="s">
        <v>84</v>
      </c>
      <c r="AV808" s="13" t="s">
        <v>81</v>
      </c>
      <c r="AW808" s="13" t="s">
        <v>34</v>
      </c>
      <c r="AX808" s="13" t="s">
        <v>73</v>
      </c>
      <c r="AY808" s="234" t="s">
        <v>134</v>
      </c>
    </row>
    <row r="809" s="13" customFormat="1">
      <c r="A809" s="13"/>
      <c r="B809" s="224"/>
      <c r="C809" s="225"/>
      <c r="D809" s="226" t="s">
        <v>145</v>
      </c>
      <c r="E809" s="227" t="s">
        <v>19</v>
      </c>
      <c r="F809" s="228" t="s">
        <v>147</v>
      </c>
      <c r="G809" s="225"/>
      <c r="H809" s="227" t="s">
        <v>19</v>
      </c>
      <c r="I809" s="229"/>
      <c r="J809" s="225"/>
      <c r="K809" s="225"/>
      <c r="L809" s="230"/>
      <c r="M809" s="231"/>
      <c r="N809" s="232"/>
      <c r="O809" s="232"/>
      <c r="P809" s="232"/>
      <c r="Q809" s="232"/>
      <c r="R809" s="232"/>
      <c r="S809" s="232"/>
      <c r="T809" s="233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4" t="s">
        <v>145</v>
      </c>
      <c r="AU809" s="234" t="s">
        <v>84</v>
      </c>
      <c r="AV809" s="13" t="s">
        <v>81</v>
      </c>
      <c r="AW809" s="13" t="s">
        <v>34</v>
      </c>
      <c r="AX809" s="13" t="s">
        <v>73</v>
      </c>
      <c r="AY809" s="234" t="s">
        <v>134</v>
      </c>
    </row>
    <row r="810" s="14" customFormat="1">
      <c r="A810" s="14"/>
      <c r="B810" s="235"/>
      <c r="C810" s="236"/>
      <c r="D810" s="226" t="s">
        <v>145</v>
      </c>
      <c r="E810" s="237" t="s">
        <v>19</v>
      </c>
      <c r="F810" s="238" t="s">
        <v>1224</v>
      </c>
      <c r="G810" s="236"/>
      <c r="H810" s="239">
        <v>3.5</v>
      </c>
      <c r="I810" s="240"/>
      <c r="J810" s="236"/>
      <c r="K810" s="236"/>
      <c r="L810" s="241"/>
      <c r="M810" s="242"/>
      <c r="N810" s="243"/>
      <c r="O810" s="243"/>
      <c r="P810" s="243"/>
      <c r="Q810" s="243"/>
      <c r="R810" s="243"/>
      <c r="S810" s="243"/>
      <c r="T810" s="244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45" t="s">
        <v>145</v>
      </c>
      <c r="AU810" s="245" t="s">
        <v>84</v>
      </c>
      <c r="AV810" s="14" t="s">
        <v>84</v>
      </c>
      <c r="AW810" s="14" t="s">
        <v>34</v>
      </c>
      <c r="AX810" s="14" t="s">
        <v>73</v>
      </c>
      <c r="AY810" s="245" t="s">
        <v>134</v>
      </c>
    </row>
    <row r="811" s="14" customFormat="1">
      <c r="A811" s="14"/>
      <c r="B811" s="235"/>
      <c r="C811" s="236"/>
      <c r="D811" s="226" t="s">
        <v>145</v>
      </c>
      <c r="E811" s="237" t="s">
        <v>19</v>
      </c>
      <c r="F811" s="238" t="s">
        <v>1225</v>
      </c>
      <c r="G811" s="236"/>
      <c r="H811" s="239">
        <v>4.5</v>
      </c>
      <c r="I811" s="240"/>
      <c r="J811" s="236"/>
      <c r="K811" s="236"/>
      <c r="L811" s="241"/>
      <c r="M811" s="242"/>
      <c r="N811" s="243"/>
      <c r="O811" s="243"/>
      <c r="P811" s="243"/>
      <c r="Q811" s="243"/>
      <c r="R811" s="243"/>
      <c r="S811" s="243"/>
      <c r="T811" s="244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45" t="s">
        <v>145</v>
      </c>
      <c r="AU811" s="245" t="s">
        <v>84</v>
      </c>
      <c r="AV811" s="14" t="s">
        <v>84</v>
      </c>
      <c r="AW811" s="14" t="s">
        <v>34</v>
      </c>
      <c r="AX811" s="14" t="s">
        <v>73</v>
      </c>
      <c r="AY811" s="245" t="s">
        <v>134</v>
      </c>
    </row>
    <row r="812" s="14" customFormat="1">
      <c r="A812" s="14"/>
      <c r="B812" s="235"/>
      <c r="C812" s="236"/>
      <c r="D812" s="226" t="s">
        <v>145</v>
      </c>
      <c r="E812" s="237" t="s">
        <v>19</v>
      </c>
      <c r="F812" s="238" t="s">
        <v>1226</v>
      </c>
      <c r="G812" s="236"/>
      <c r="H812" s="239">
        <v>5</v>
      </c>
      <c r="I812" s="240"/>
      <c r="J812" s="236"/>
      <c r="K812" s="236"/>
      <c r="L812" s="241"/>
      <c r="M812" s="242"/>
      <c r="N812" s="243"/>
      <c r="O812" s="243"/>
      <c r="P812" s="243"/>
      <c r="Q812" s="243"/>
      <c r="R812" s="243"/>
      <c r="S812" s="243"/>
      <c r="T812" s="244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45" t="s">
        <v>145</v>
      </c>
      <c r="AU812" s="245" t="s">
        <v>84</v>
      </c>
      <c r="AV812" s="14" t="s">
        <v>84</v>
      </c>
      <c r="AW812" s="14" t="s">
        <v>34</v>
      </c>
      <c r="AX812" s="14" t="s">
        <v>73</v>
      </c>
      <c r="AY812" s="245" t="s">
        <v>134</v>
      </c>
    </row>
    <row r="813" s="14" customFormat="1">
      <c r="A813" s="14"/>
      <c r="B813" s="235"/>
      <c r="C813" s="236"/>
      <c r="D813" s="226" t="s">
        <v>145</v>
      </c>
      <c r="E813" s="237" t="s">
        <v>19</v>
      </c>
      <c r="F813" s="238" t="s">
        <v>1227</v>
      </c>
      <c r="G813" s="236"/>
      <c r="H813" s="239">
        <v>4.5</v>
      </c>
      <c r="I813" s="240"/>
      <c r="J813" s="236"/>
      <c r="K813" s="236"/>
      <c r="L813" s="241"/>
      <c r="M813" s="242"/>
      <c r="N813" s="243"/>
      <c r="O813" s="243"/>
      <c r="P813" s="243"/>
      <c r="Q813" s="243"/>
      <c r="R813" s="243"/>
      <c r="S813" s="243"/>
      <c r="T813" s="244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45" t="s">
        <v>145</v>
      </c>
      <c r="AU813" s="245" t="s">
        <v>84</v>
      </c>
      <c r="AV813" s="14" t="s">
        <v>84</v>
      </c>
      <c r="AW813" s="14" t="s">
        <v>34</v>
      </c>
      <c r="AX813" s="14" t="s">
        <v>73</v>
      </c>
      <c r="AY813" s="245" t="s">
        <v>134</v>
      </c>
    </row>
    <row r="814" s="14" customFormat="1">
      <c r="A814" s="14"/>
      <c r="B814" s="235"/>
      <c r="C814" s="236"/>
      <c r="D814" s="226" t="s">
        <v>145</v>
      </c>
      <c r="E814" s="237" t="s">
        <v>19</v>
      </c>
      <c r="F814" s="238" t="s">
        <v>1228</v>
      </c>
      <c r="G814" s="236"/>
      <c r="H814" s="239">
        <v>3.5</v>
      </c>
      <c r="I814" s="240"/>
      <c r="J814" s="236"/>
      <c r="K814" s="236"/>
      <c r="L814" s="241"/>
      <c r="M814" s="242"/>
      <c r="N814" s="243"/>
      <c r="O814" s="243"/>
      <c r="P814" s="243"/>
      <c r="Q814" s="243"/>
      <c r="R814" s="243"/>
      <c r="S814" s="243"/>
      <c r="T814" s="244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45" t="s">
        <v>145</v>
      </c>
      <c r="AU814" s="245" t="s">
        <v>84</v>
      </c>
      <c r="AV814" s="14" t="s">
        <v>84</v>
      </c>
      <c r="AW814" s="14" t="s">
        <v>34</v>
      </c>
      <c r="AX814" s="14" t="s">
        <v>73</v>
      </c>
      <c r="AY814" s="245" t="s">
        <v>134</v>
      </c>
    </row>
    <row r="815" s="14" customFormat="1">
      <c r="A815" s="14"/>
      <c r="B815" s="235"/>
      <c r="C815" s="236"/>
      <c r="D815" s="226" t="s">
        <v>145</v>
      </c>
      <c r="E815" s="237" t="s">
        <v>19</v>
      </c>
      <c r="F815" s="238" t="s">
        <v>1229</v>
      </c>
      <c r="G815" s="236"/>
      <c r="H815" s="239">
        <v>5.5</v>
      </c>
      <c r="I815" s="240"/>
      <c r="J815" s="236"/>
      <c r="K815" s="236"/>
      <c r="L815" s="241"/>
      <c r="M815" s="242"/>
      <c r="N815" s="243"/>
      <c r="O815" s="243"/>
      <c r="P815" s="243"/>
      <c r="Q815" s="243"/>
      <c r="R815" s="243"/>
      <c r="S815" s="243"/>
      <c r="T815" s="244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45" t="s">
        <v>145</v>
      </c>
      <c r="AU815" s="245" t="s">
        <v>84</v>
      </c>
      <c r="AV815" s="14" t="s">
        <v>84</v>
      </c>
      <c r="AW815" s="14" t="s">
        <v>34</v>
      </c>
      <c r="AX815" s="14" t="s">
        <v>73</v>
      </c>
      <c r="AY815" s="245" t="s">
        <v>134</v>
      </c>
    </row>
    <row r="816" s="14" customFormat="1">
      <c r="A816" s="14"/>
      <c r="B816" s="235"/>
      <c r="C816" s="236"/>
      <c r="D816" s="226" t="s">
        <v>145</v>
      </c>
      <c r="E816" s="237" t="s">
        <v>19</v>
      </c>
      <c r="F816" s="238" t="s">
        <v>1230</v>
      </c>
      <c r="G816" s="236"/>
      <c r="H816" s="239">
        <v>5.5</v>
      </c>
      <c r="I816" s="240"/>
      <c r="J816" s="236"/>
      <c r="K816" s="236"/>
      <c r="L816" s="241"/>
      <c r="M816" s="242"/>
      <c r="N816" s="243"/>
      <c r="O816" s="243"/>
      <c r="P816" s="243"/>
      <c r="Q816" s="243"/>
      <c r="R816" s="243"/>
      <c r="S816" s="243"/>
      <c r="T816" s="244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45" t="s">
        <v>145</v>
      </c>
      <c r="AU816" s="245" t="s">
        <v>84</v>
      </c>
      <c r="AV816" s="14" t="s">
        <v>84</v>
      </c>
      <c r="AW816" s="14" t="s">
        <v>34</v>
      </c>
      <c r="AX816" s="14" t="s">
        <v>73</v>
      </c>
      <c r="AY816" s="245" t="s">
        <v>134</v>
      </c>
    </row>
    <row r="817" s="14" customFormat="1">
      <c r="A817" s="14"/>
      <c r="B817" s="235"/>
      <c r="C817" s="236"/>
      <c r="D817" s="226" t="s">
        <v>145</v>
      </c>
      <c r="E817" s="237" t="s">
        <v>19</v>
      </c>
      <c r="F817" s="238" t="s">
        <v>1231</v>
      </c>
      <c r="G817" s="236"/>
      <c r="H817" s="239">
        <v>5.5</v>
      </c>
      <c r="I817" s="240"/>
      <c r="J817" s="236"/>
      <c r="K817" s="236"/>
      <c r="L817" s="241"/>
      <c r="M817" s="242"/>
      <c r="N817" s="243"/>
      <c r="O817" s="243"/>
      <c r="P817" s="243"/>
      <c r="Q817" s="243"/>
      <c r="R817" s="243"/>
      <c r="S817" s="243"/>
      <c r="T817" s="244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5" t="s">
        <v>145</v>
      </c>
      <c r="AU817" s="245" t="s">
        <v>84</v>
      </c>
      <c r="AV817" s="14" t="s">
        <v>84</v>
      </c>
      <c r="AW817" s="14" t="s">
        <v>34</v>
      </c>
      <c r="AX817" s="14" t="s">
        <v>73</v>
      </c>
      <c r="AY817" s="245" t="s">
        <v>134</v>
      </c>
    </row>
    <row r="818" s="14" customFormat="1">
      <c r="A818" s="14"/>
      <c r="B818" s="235"/>
      <c r="C818" s="236"/>
      <c r="D818" s="226" t="s">
        <v>145</v>
      </c>
      <c r="E818" s="237" t="s">
        <v>19</v>
      </c>
      <c r="F818" s="238" t="s">
        <v>1232</v>
      </c>
      <c r="G818" s="236"/>
      <c r="H818" s="239">
        <v>8</v>
      </c>
      <c r="I818" s="240"/>
      <c r="J818" s="236"/>
      <c r="K818" s="236"/>
      <c r="L818" s="241"/>
      <c r="M818" s="242"/>
      <c r="N818" s="243"/>
      <c r="O818" s="243"/>
      <c r="P818" s="243"/>
      <c r="Q818" s="243"/>
      <c r="R818" s="243"/>
      <c r="S818" s="243"/>
      <c r="T818" s="244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45" t="s">
        <v>145</v>
      </c>
      <c r="AU818" s="245" t="s">
        <v>84</v>
      </c>
      <c r="AV818" s="14" t="s">
        <v>84</v>
      </c>
      <c r="AW818" s="14" t="s">
        <v>34</v>
      </c>
      <c r="AX818" s="14" t="s">
        <v>73</v>
      </c>
      <c r="AY818" s="245" t="s">
        <v>134</v>
      </c>
    </row>
    <row r="819" s="14" customFormat="1">
      <c r="A819" s="14"/>
      <c r="B819" s="235"/>
      <c r="C819" s="236"/>
      <c r="D819" s="226" t="s">
        <v>145</v>
      </c>
      <c r="E819" s="237" t="s">
        <v>19</v>
      </c>
      <c r="F819" s="238" t="s">
        <v>1233</v>
      </c>
      <c r="G819" s="236"/>
      <c r="H819" s="239">
        <v>4</v>
      </c>
      <c r="I819" s="240"/>
      <c r="J819" s="236"/>
      <c r="K819" s="236"/>
      <c r="L819" s="241"/>
      <c r="M819" s="242"/>
      <c r="N819" s="243"/>
      <c r="O819" s="243"/>
      <c r="P819" s="243"/>
      <c r="Q819" s="243"/>
      <c r="R819" s="243"/>
      <c r="S819" s="243"/>
      <c r="T819" s="244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45" t="s">
        <v>145</v>
      </c>
      <c r="AU819" s="245" t="s">
        <v>84</v>
      </c>
      <c r="AV819" s="14" t="s">
        <v>84</v>
      </c>
      <c r="AW819" s="14" t="s">
        <v>34</v>
      </c>
      <c r="AX819" s="14" t="s">
        <v>73</v>
      </c>
      <c r="AY819" s="245" t="s">
        <v>134</v>
      </c>
    </row>
    <row r="820" s="15" customFormat="1">
      <c r="A820" s="15"/>
      <c r="B820" s="246"/>
      <c r="C820" s="247"/>
      <c r="D820" s="226" t="s">
        <v>145</v>
      </c>
      <c r="E820" s="248" t="s">
        <v>19</v>
      </c>
      <c r="F820" s="249" t="s">
        <v>153</v>
      </c>
      <c r="G820" s="247"/>
      <c r="H820" s="250">
        <v>49.5</v>
      </c>
      <c r="I820" s="251"/>
      <c r="J820" s="247"/>
      <c r="K820" s="247"/>
      <c r="L820" s="252"/>
      <c r="M820" s="253"/>
      <c r="N820" s="254"/>
      <c r="O820" s="254"/>
      <c r="P820" s="254"/>
      <c r="Q820" s="254"/>
      <c r="R820" s="254"/>
      <c r="S820" s="254"/>
      <c r="T820" s="255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T820" s="256" t="s">
        <v>145</v>
      </c>
      <c r="AU820" s="256" t="s">
        <v>84</v>
      </c>
      <c r="AV820" s="15" t="s">
        <v>141</v>
      </c>
      <c r="AW820" s="15" t="s">
        <v>34</v>
      </c>
      <c r="AX820" s="15" t="s">
        <v>81</v>
      </c>
      <c r="AY820" s="256" t="s">
        <v>134</v>
      </c>
    </row>
    <row r="821" s="2" customFormat="1" ht="16.5" customHeight="1">
      <c r="A821" s="40"/>
      <c r="B821" s="41"/>
      <c r="C821" s="206" t="s">
        <v>1235</v>
      </c>
      <c r="D821" s="206" t="s">
        <v>136</v>
      </c>
      <c r="E821" s="207" t="s">
        <v>764</v>
      </c>
      <c r="F821" s="208" t="s">
        <v>765</v>
      </c>
      <c r="G821" s="209" t="s">
        <v>168</v>
      </c>
      <c r="H821" s="210">
        <v>49.5</v>
      </c>
      <c r="I821" s="211"/>
      <c r="J821" s="212">
        <f>ROUND(I821*H821,2)</f>
        <v>0</v>
      </c>
      <c r="K821" s="208" t="s">
        <v>140</v>
      </c>
      <c r="L821" s="46"/>
      <c r="M821" s="213" t="s">
        <v>19</v>
      </c>
      <c r="N821" s="214" t="s">
        <v>44</v>
      </c>
      <c r="O821" s="86"/>
      <c r="P821" s="215">
        <f>O821*H821</f>
        <v>0</v>
      </c>
      <c r="Q821" s="215">
        <v>0</v>
      </c>
      <c r="R821" s="215">
        <f>Q821*H821</f>
        <v>0</v>
      </c>
      <c r="S821" s="215">
        <v>0</v>
      </c>
      <c r="T821" s="216">
        <f>S821*H821</f>
        <v>0</v>
      </c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R821" s="217" t="s">
        <v>141</v>
      </c>
      <c r="AT821" s="217" t="s">
        <v>136</v>
      </c>
      <c r="AU821" s="217" t="s">
        <v>84</v>
      </c>
      <c r="AY821" s="19" t="s">
        <v>134</v>
      </c>
      <c r="BE821" s="218">
        <f>IF(N821="základní",J821,0)</f>
        <v>0</v>
      </c>
      <c r="BF821" s="218">
        <f>IF(N821="snížená",J821,0)</f>
        <v>0</v>
      </c>
      <c r="BG821" s="218">
        <f>IF(N821="zákl. přenesená",J821,0)</f>
        <v>0</v>
      </c>
      <c r="BH821" s="218">
        <f>IF(N821="sníž. přenesená",J821,0)</f>
        <v>0</v>
      </c>
      <c r="BI821" s="218">
        <f>IF(N821="nulová",J821,0)</f>
        <v>0</v>
      </c>
      <c r="BJ821" s="19" t="s">
        <v>81</v>
      </c>
      <c r="BK821" s="218">
        <f>ROUND(I821*H821,2)</f>
        <v>0</v>
      </c>
      <c r="BL821" s="19" t="s">
        <v>141</v>
      </c>
      <c r="BM821" s="217" t="s">
        <v>766</v>
      </c>
    </row>
    <row r="822" s="2" customFormat="1">
      <c r="A822" s="40"/>
      <c r="B822" s="41"/>
      <c r="C822" s="42"/>
      <c r="D822" s="219" t="s">
        <v>143</v>
      </c>
      <c r="E822" s="42"/>
      <c r="F822" s="220" t="s">
        <v>767</v>
      </c>
      <c r="G822" s="42"/>
      <c r="H822" s="42"/>
      <c r="I822" s="221"/>
      <c r="J822" s="42"/>
      <c r="K822" s="42"/>
      <c r="L822" s="46"/>
      <c r="M822" s="222"/>
      <c r="N822" s="223"/>
      <c r="O822" s="86"/>
      <c r="P822" s="86"/>
      <c r="Q822" s="86"/>
      <c r="R822" s="86"/>
      <c r="S822" s="86"/>
      <c r="T822" s="87"/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T822" s="19" t="s">
        <v>143</v>
      </c>
      <c r="AU822" s="19" t="s">
        <v>84</v>
      </c>
    </row>
    <row r="823" s="13" customFormat="1">
      <c r="A823" s="13"/>
      <c r="B823" s="224"/>
      <c r="C823" s="225"/>
      <c r="D823" s="226" t="s">
        <v>145</v>
      </c>
      <c r="E823" s="227" t="s">
        <v>19</v>
      </c>
      <c r="F823" s="228" t="s">
        <v>753</v>
      </c>
      <c r="G823" s="225"/>
      <c r="H823" s="227" t="s">
        <v>19</v>
      </c>
      <c r="I823" s="229"/>
      <c r="J823" s="225"/>
      <c r="K823" s="225"/>
      <c r="L823" s="230"/>
      <c r="M823" s="231"/>
      <c r="N823" s="232"/>
      <c r="O823" s="232"/>
      <c r="P823" s="232"/>
      <c r="Q823" s="232"/>
      <c r="R823" s="232"/>
      <c r="S823" s="232"/>
      <c r="T823" s="233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4" t="s">
        <v>145</v>
      </c>
      <c r="AU823" s="234" t="s">
        <v>84</v>
      </c>
      <c r="AV823" s="13" t="s">
        <v>81</v>
      </c>
      <c r="AW823" s="13" t="s">
        <v>34</v>
      </c>
      <c r="AX823" s="13" t="s">
        <v>73</v>
      </c>
      <c r="AY823" s="234" t="s">
        <v>134</v>
      </c>
    </row>
    <row r="824" s="13" customFormat="1">
      <c r="A824" s="13"/>
      <c r="B824" s="224"/>
      <c r="C824" s="225"/>
      <c r="D824" s="226" t="s">
        <v>145</v>
      </c>
      <c r="E824" s="227" t="s">
        <v>19</v>
      </c>
      <c r="F824" s="228" t="s">
        <v>147</v>
      </c>
      <c r="G824" s="225"/>
      <c r="H824" s="227" t="s">
        <v>19</v>
      </c>
      <c r="I824" s="229"/>
      <c r="J824" s="225"/>
      <c r="K824" s="225"/>
      <c r="L824" s="230"/>
      <c r="M824" s="231"/>
      <c r="N824" s="232"/>
      <c r="O824" s="232"/>
      <c r="P824" s="232"/>
      <c r="Q824" s="232"/>
      <c r="R824" s="232"/>
      <c r="S824" s="232"/>
      <c r="T824" s="23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4" t="s">
        <v>145</v>
      </c>
      <c r="AU824" s="234" t="s">
        <v>84</v>
      </c>
      <c r="AV824" s="13" t="s">
        <v>81</v>
      </c>
      <c r="AW824" s="13" t="s">
        <v>34</v>
      </c>
      <c r="AX824" s="13" t="s">
        <v>73</v>
      </c>
      <c r="AY824" s="234" t="s">
        <v>134</v>
      </c>
    </row>
    <row r="825" s="14" customFormat="1">
      <c r="A825" s="14"/>
      <c r="B825" s="235"/>
      <c r="C825" s="236"/>
      <c r="D825" s="226" t="s">
        <v>145</v>
      </c>
      <c r="E825" s="237" t="s">
        <v>19</v>
      </c>
      <c r="F825" s="238" t="s">
        <v>1224</v>
      </c>
      <c r="G825" s="236"/>
      <c r="H825" s="239">
        <v>3.5</v>
      </c>
      <c r="I825" s="240"/>
      <c r="J825" s="236"/>
      <c r="K825" s="236"/>
      <c r="L825" s="241"/>
      <c r="M825" s="242"/>
      <c r="N825" s="243"/>
      <c r="O825" s="243"/>
      <c r="P825" s="243"/>
      <c r="Q825" s="243"/>
      <c r="R825" s="243"/>
      <c r="S825" s="243"/>
      <c r="T825" s="244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45" t="s">
        <v>145</v>
      </c>
      <c r="AU825" s="245" t="s">
        <v>84</v>
      </c>
      <c r="AV825" s="14" t="s">
        <v>84</v>
      </c>
      <c r="AW825" s="14" t="s">
        <v>34</v>
      </c>
      <c r="AX825" s="14" t="s">
        <v>73</v>
      </c>
      <c r="AY825" s="245" t="s">
        <v>134</v>
      </c>
    </row>
    <row r="826" s="14" customFormat="1">
      <c r="A826" s="14"/>
      <c r="B826" s="235"/>
      <c r="C826" s="236"/>
      <c r="D826" s="226" t="s">
        <v>145</v>
      </c>
      <c r="E826" s="237" t="s">
        <v>19</v>
      </c>
      <c r="F826" s="238" t="s">
        <v>1225</v>
      </c>
      <c r="G826" s="236"/>
      <c r="H826" s="239">
        <v>4.5</v>
      </c>
      <c r="I826" s="240"/>
      <c r="J826" s="236"/>
      <c r="K826" s="236"/>
      <c r="L826" s="241"/>
      <c r="M826" s="242"/>
      <c r="N826" s="243"/>
      <c r="O826" s="243"/>
      <c r="P826" s="243"/>
      <c r="Q826" s="243"/>
      <c r="R826" s="243"/>
      <c r="S826" s="243"/>
      <c r="T826" s="244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45" t="s">
        <v>145</v>
      </c>
      <c r="AU826" s="245" t="s">
        <v>84</v>
      </c>
      <c r="AV826" s="14" t="s">
        <v>84</v>
      </c>
      <c r="AW826" s="14" t="s">
        <v>34</v>
      </c>
      <c r="AX826" s="14" t="s">
        <v>73</v>
      </c>
      <c r="AY826" s="245" t="s">
        <v>134</v>
      </c>
    </row>
    <row r="827" s="14" customFormat="1">
      <c r="A827" s="14"/>
      <c r="B827" s="235"/>
      <c r="C827" s="236"/>
      <c r="D827" s="226" t="s">
        <v>145</v>
      </c>
      <c r="E827" s="237" t="s">
        <v>19</v>
      </c>
      <c r="F827" s="238" t="s">
        <v>1226</v>
      </c>
      <c r="G827" s="236"/>
      <c r="H827" s="239">
        <v>5</v>
      </c>
      <c r="I827" s="240"/>
      <c r="J827" s="236"/>
      <c r="K827" s="236"/>
      <c r="L827" s="241"/>
      <c r="M827" s="242"/>
      <c r="N827" s="243"/>
      <c r="O827" s="243"/>
      <c r="P827" s="243"/>
      <c r="Q827" s="243"/>
      <c r="R827" s="243"/>
      <c r="S827" s="243"/>
      <c r="T827" s="244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45" t="s">
        <v>145</v>
      </c>
      <c r="AU827" s="245" t="s">
        <v>84</v>
      </c>
      <c r="AV827" s="14" t="s">
        <v>84</v>
      </c>
      <c r="AW827" s="14" t="s">
        <v>34</v>
      </c>
      <c r="AX827" s="14" t="s">
        <v>73</v>
      </c>
      <c r="AY827" s="245" t="s">
        <v>134</v>
      </c>
    </row>
    <row r="828" s="14" customFormat="1">
      <c r="A828" s="14"/>
      <c r="B828" s="235"/>
      <c r="C828" s="236"/>
      <c r="D828" s="226" t="s">
        <v>145</v>
      </c>
      <c r="E828" s="237" t="s">
        <v>19</v>
      </c>
      <c r="F828" s="238" t="s">
        <v>1227</v>
      </c>
      <c r="G828" s="236"/>
      <c r="H828" s="239">
        <v>4.5</v>
      </c>
      <c r="I828" s="240"/>
      <c r="J828" s="236"/>
      <c r="K828" s="236"/>
      <c r="L828" s="241"/>
      <c r="M828" s="242"/>
      <c r="N828" s="243"/>
      <c r="O828" s="243"/>
      <c r="P828" s="243"/>
      <c r="Q828" s="243"/>
      <c r="R828" s="243"/>
      <c r="S828" s="243"/>
      <c r="T828" s="244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45" t="s">
        <v>145</v>
      </c>
      <c r="AU828" s="245" t="s">
        <v>84</v>
      </c>
      <c r="AV828" s="14" t="s">
        <v>84</v>
      </c>
      <c r="AW828" s="14" t="s">
        <v>34</v>
      </c>
      <c r="AX828" s="14" t="s">
        <v>73</v>
      </c>
      <c r="AY828" s="245" t="s">
        <v>134</v>
      </c>
    </row>
    <row r="829" s="14" customFormat="1">
      <c r="A829" s="14"/>
      <c r="B829" s="235"/>
      <c r="C829" s="236"/>
      <c r="D829" s="226" t="s">
        <v>145</v>
      </c>
      <c r="E829" s="237" t="s">
        <v>19</v>
      </c>
      <c r="F829" s="238" t="s">
        <v>1228</v>
      </c>
      <c r="G829" s="236"/>
      <c r="H829" s="239">
        <v>3.5</v>
      </c>
      <c r="I829" s="240"/>
      <c r="J829" s="236"/>
      <c r="K829" s="236"/>
      <c r="L829" s="241"/>
      <c r="M829" s="242"/>
      <c r="N829" s="243"/>
      <c r="O829" s="243"/>
      <c r="P829" s="243"/>
      <c r="Q829" s="243"/>
      <c r="R829" s="243"/>
      <c r="S829" s="243"/>
      <c r="T829" s="244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45" t="s">
        <v>145</v>
      </c>
      <c r="AU829" s="245" t="s">
        <v>84</v>
      </c>
      <c r="AV829" s="14" t="s">
        <v>84</v>
      </c>
      <c r="AW829" s="14" t="s">
        <v>34</v>
      </c>
      <c r="AX829" s="14" t="s">
        <v>73</v>
      </c>
      <c r="AY829" s="245" t="s">
        <v>134</v>
      </c>
    </row>
    <row r="830" s="14" customFormat="1">
      <c r="A830" s="14"/>
      <c r="B830" s="235"/>
      <c r="C830" s="236"/>
      <c r="D830" s="226" t="s">
        <v>145</v>
      </c>
      <c r="E830" s="237" t="s">
        <v>19</v>
      </c>
      <c r="F830" s="238" t="s">
        <v>1229</v>
      </c>
      <c r="G830" s="236"/>
      <c r="H830" s="239">
        <v>5.5</v>
      </c>
      <c r="I830" s="240"/>
      <c r="J830" s="236"/>
      <c r="K830" s="236"/>
      <c r="L830" s="241"/>
      <c r="M830" s="242"/>
      <c r="N830" s="243"/>
      <c r="O830" s="243"/>
      <c r="P830" s="243"/>
      <c r="Q830" s="243"/>
      <c r="R830" s="243"/>
      <c r="S830" s="243"/>
      <c r="T830" s="244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45" t="s">
        <v>145</v>
      </c>
      <c r="AU830" s="245" t="s">
        <v>84</v>
      </c>
      <c r="AV830" s="14" t="s">
        <v>84</v>
      </c>
      <c r="AW830" s="14" t="s">
        <v>34</v>
      </c>
      <c r="AX830" s="14" t="s">
        <v>73</v>
      </c>
      <c r="AY830" s="245" t="s">
        <v>134</v>
      </c>
    </row>
    <row r="831" s="14" customFormat="1">
      <c r="A831" s="14"/>
      <c r="B831" s="235"/>
      <c r="C831" s="236"/>
      <c r="D831" s="226" t="s">
        <v>145</v>
      </c>
      <c r="E831" s="237" t="s">
        <v>19</v>
      </c>
      <c r="F831" s="238" t="s">
        <v>1230</v>
      </c>
      <c r="G831" s="236"/>
      <c r="H831" s="239">
        <v>5.5</v>
      </c>
      <c r="I831" s="240"/>
      <c r="J831" s="236"/>
      <c r="K831" s="236"/>
      <c r="L831" s="241"/>
      <c r="M831" s="242"/>
      <c r="N831" s="243"/>
      <c r="O831" s="243"/>
      <c r="P831" s="243"/>
      <c r="Q831" s="243"/>
      <c r="R831" s="243"/>
      <c r="S831" s="243"/>
      <c r="T831" s="244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45" t="s">
        <v>145</v>
      </c>
      <c r="AU831" s="245" t="s">
        <v>84</v>
      </c>
      <c r="AV831" s="14" t="s">
        <v>84</v>
      </c>
      <c r="AW831" s="14" t="s">
        <v>34</v>
      </c>
      <c r="AX831" s="14" t="s">
        <v>73</v>
      </c>
      <c r="AY831" s="245" t="s">
        <v>134</v>
      </c>
    </row>
    <row r="832" s="14" customFormat="1">
      <c r="A832" s="14"/>
      <c r="B832" s="235"/>
      <c r="C832" s="236"/>
      <c r="D832" s="226" t="s">
        <v>145</v>
      </c>
      <c r="E832" s="237" t="s">
        <v>19</v>
      </c>
      <c r="F832" s="238" t="s">
        <v>1231</v>
      </c>
      <c r="G832" s="236"/>
      <c r="H832" s="239">
        <v>5.5</v>
      </c>
      <c r="I832" s="240"/>
      <c r="J832" s="236"/>
      <c r="K832" s="236"/>
      <c r="L832" s="241"/>
      <c r="M832" s="242"/>
      <c r="N832" s="243"/>
      <c r="O832" s="243"/>
      <c r="P832" s="243"/>
      <c r="Q832" s="243"/>
      <c r="R832" s="243"/>
      <c r="S832" s="243"/>
      <c r="T832" s="244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45" t="s">
        <v>145</v>
      </c>
      <c r="AU832" s="245" t="s">
        <v>84</v>
      </c>
      <c r="AV832" s="14" t="s">
        <v>84</v>
      </c>
      <c r="AW832" s="14" t="s">
        <v>34</v>
      </c>
      <c r="AX832" s="14" t="s">
        <v>73</v>
      </c>
      <c r="AY832" s="245" t="s">
        <v>134</v>
      </c>
    </row>
    <row r="833" s="14" customFormat="1">
      <c r="A833" s="14"/>
      <c r="B833" s="235"/>
      <c r="C833" s="236"/>
      <c r="D833" s="226" t="s">
        <v>145</v>
      </c>
      <c r="E833" s="237" t="s">
        <v>19</v>
      </c>
      <c r="F833" s="238" t="s">
        <v>1232</v>
      </c>
      <c r="G833" s="236"/>
      <c r="H833" s="239">
        <v>8</v>
      </c>
      <c r="I833" s="240"/>
      <c r="J833" s="236"/>
      <c r="K833" s="236"/>
      <c r="L833" s="241"/>
      <c r="M833" s="242"/>
      <c r="N833" s="243"/>
      <c r="O833" s="243"/>
      <c r="P833" s="243"/>
      <c r="Q833" s="243"/>
      <c r="R833" s="243"/>
      <c r="S833" s="243"/>
      <c r="T833" s="244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45" t="s">
        <v>145</v>
      </c>
      <c r="AU833" s="245" t="s">
        <v>84</v>
      </c>
      <c r="AV833" s="14" t="s">
        <v>84</v>
      </c>
      <c r="AW833" s="14" t="s">
        <v>34</v>
      </c>
      <c r="AX833" s="14" t="s">
        <v>73</v>
      </c>
      <c r="AY833" s="245" t="s">
        <v>134</v>
      </c>
    </row>
    <row r="834" s="14" customFormat="1">
      <c r="A834" s="14"/>
      <c r="B834" s="235"/>
      <c r="C834" s="236"/>
      <c r="D834" s="226" t="s">
        <v>145</v>
      </c>
      <c r="E834" s="237" t="s">
        <v>19</v>
      </c>
      <c r="F834" s="238" t="s">
        <v>1233</v>
      </c>
      <c r="G834" s="236"/>
      <c r="H834" s="239">
        <v>4</v>
      </c>
      <c r="I834" s="240"/>
      <c r="J834" s="236"/>
      <c r="K834" s="236"/>
      <c r="L834" s="241"/>
      <c r="M834" s="242"/>
      <c r="N834" s="243"/>
      <c r="O834" s="243"/>
      <c r="P834" s="243"/>
      <c r="Q834" s="243"/>
      <c r="R834" s="243"/>
      <c r="S834" s="243"/>
      <c r="T834" s="244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45" t="s">
        <v>145</v>
      </c>
      <c r="AU834" s="245" t="s">
        <v>84</v>
      </c>
      <c r="AV834" s="14" t="s">
        <v>84</v>
      </c>
      <c r="AW834" s="14" t="s">
        <v>34</v>
      </c>
      <c r="AX834" s="14" t="s">
        <v>73</v>
      </c>
      <c r="AY834" s="245" t="s">
        <v>134</v>
      </c>
    </row>
    <row r="835" s="15" customFormat="1">
      <c r="A835" s="15"/>
      <c r="B835" s="246"/>
      <c r="C835" s="247"/>
      <c r="D835" s="226" t="s">
        <v>145</v>
      </c>
      <c r="E835" s="248" t="s">
        <v>19</v>
      </c>
      <c r="F835" s="249" t="s">
        <v>153</v>
      </c>
      <c r="G835" s="247"/>
      <c r="H835" s="250">
        <v>49.5</v>
      </c>
      <c r="I835" s="251"/>
      <c r="J835" s="247"/>
      <c r="K835" s="247"/>
      <c r="L835" s="252"/>
      <c r="M835" s="253"/>
      <c r="N835" s="254"/>
      <c r="O835" s="254"/>
      <c r="P835" s="254"/>
      <c r="Q835" s="254"/>
      <c r="R835" s="254"/>
      <c r="S835" s="254"/>
      <c r="T835" s="255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T835" s="256" t="s">
        <v>145</v>
      </c>
      <c r="AU835" s="256" t="s">
        <v>84</v>
      </c>
      <c r="AV835" s="15" t="s">
        <v>141</v>
      </c>
      <c r="AW835" s="15" t="s">
        <v>34</v>
      </c>
      <c r="AX835" s="15" t="s">
        <v>81</v>
      </c>
      <c r="AY835" s="256" t="s">
        <v>134</v>
      </c>
    </row>
    <row r="836" s="2" customFormat="1" ht="21.75" customHeight="1">
      <c r="A836" s="40"/>
      <c r="B836" s="41"/>
      <c r="C836" s="206" t="s">
        <v>1236</v>
      </c>
      <c r="D836" s="206" t="s">
        <v>136</v>
      </c>
      <c r="E836" s="207" t="s">
        <v>769</v>
      </c>
      <c r="F836" s="208" t="s">
        <v>770</v>
      </c>
      <c r="G836" s="209" t="s">
        <v>139</v>
      </c>
      <c r="H836" s="210">
        <v>3780</v>
      </c>
      <c r="I836" s="211"/>
      <c r="J836" s="212">
        <f>ROUND(I836*H836,2)</f>
        <v>0</v>
      </c>
      <c r="K836" s="208" t="s">
        <v>140</v>
      </c>
      <c r="L836" s="46"/>
      <c r="M836" s="213" t="s">
        <v>19</v>
      </c>
      <c r="N836" s="214" t="s">
        <v>44</v>
      </c>
      <c r="O836" s="86"/>
      <c r="P836" s="215">
        <f>O836*H836</f>
        <v>0</v>
      </c>
      <c r="Q836" s="215">
        <v>0</v>
      </c>
      <c r="R836" s="215">
        <f>Q836*H836</f>
        <v>0</v>
      </c>
      <c r="S836" s="215">
        <v>0.01</v>
      </c>
      <c r="T836" s="216">
        <f>S836*H836</f>
        <v>37.800000000000004</v>
      </c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R836" s="217" t="s">
        <v>141</v>
      </c>
      <c r="AT836" s="217" t="s">
        <v>136</v>
      </c>
      <c r="AU836" s="217" t="s">
        <v>84</v>
      </c>
      <c r="AY836" s="19" t="s">
        <v>134</v>
      </c>
      <c r="BE836" s="218">
        <f>IF(N836="základní",J836,0)</f>
        <v>0</v>
      </c>
      <c r="BF836" s="218">
        <f>IF(N836="snížená",J836,0)</f>
        <v>0</v>
      </c>
      <c r="BG836" s="218">
        <f>IF(N836="zákl. přenesená",J836,0)</f>
        <v>0</v>
      </c>
      <c r="BH836" s="218">
        <f>IF(N836="sníž. přenesená",J836,0)</f>
        <v>0</v>
      </c>
      <c r="BI836" s="218">
        <f>IF(N836="nulová",J836,0)</f>
        <v>0</v>
      </c>
      <c r="BJ836" s="19" t="s">
        <v>81</v>
      </c>
      <c r="BK836" s="218">
        <f>ROUND(I836*H836,2)</f>
        <v>0</v>
      </c>
      <c r="BL836" s="19" t="s">
        <v>141</v>
      </c>
      <c r="BM836" s="217" t="s">
        <v>771</v>
      </c>
    </row>
    <row r="837" s="2" customFormat="1">
      <c r="A837" s="40"/>
      <c r="B837" s="41"/>
      <c r="C837" s="42"/>
      <c r="D837" s="219" t="s">
        <v>143</v>
      </c>
      <c r="E837" s="42"/>
      <c r="F837" s="220" t="s">
        <v>772</v>
      </c>
      <c r="G837" s="42"/>
      <c r="H837" s="42"/>
      <c r="I837" s="221"/>
      <c r="J837" s="42"/>
      <c r="K837" s="42"/>
      <c r="L837" s="46"/>
      <c r="M837" s="222"/>
      <c r="N837" s="223"/>
      <c r="O837" s="86"/>
      <c r="P837" s="86"/>
      <c r="Q837" s="86"/>
      <c r="R837" s="86"/>
      <c r="S837" s="86"/>
      <c r="T837" s="87"/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T837" s="19" t="s">
        <v>143</v>
      </c>
      <c r="AU837" s="19" t="s">
        <v>84</v>
      </c>
    </row>
    <row r="838" s="13" customFormat="1">
      <c r="A838" s="13"/>
      <c r="B838" s="224"/>
      <c r="C838" s="225"/>
      <c r="D838" s="226" t="s">
        <v>145</v>
      </c>
      <c r="E838" s="227" t="s">
        <v>19</v>
      </c>
      <c r="F838" s="228" t="s">
        <v>773</v>
      </c>
      <c r="G838" s="225"/>
      <c r="H838" s="227" t="s">
        <v>19</v>
      </c>
      <c r="I838" s="229"/>
      <c r="J838" s="225"/>
      <c r="K838" s="225"/>
      <c r="L838" s="230"/>
      <c r="M838" s="231"/>
      <c r="N838" s="232"/>
      <c r="O838" s="232"/>
      <c r="P838" s="232"/>
      <c r="Q838" s="232"/>
      <c r="R838" s="232"/>
      <c r="S838" s="232"/>
      <c r="T838" s="233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4" t="s">
        <v>145</v>
      </c>
      <c r="AU838" s="234" t="s">
        <v>84</v>
      </c>
      <c r="AV838" s="13" t="s">
        <v>81</v>
      </c>
      <c r="AW838" s="13" t="s">
        <v>34</v>
      </c>
      <c r="AX838" s="13" t="s">
        <v>73</v>
      </c>
      <c r="AY838" s="234" t="s">
        <v>134</v>
      </c>
    </row>
    <row r="839" s="14" customFormat="1">
      <c r="A839" s="14"/>
      <c r="B839" s="235"/>
      <c r="C839" s="236"/>
      <c r="D839" s="226" t="s">
        <v>145</v>
      </c>
      <c r="E839" s="237" t="s">
        <v>19</v>
      </c>
      <c r="F839" s="238" t="s">
        <v>1237</v>
      </c>
      <c r="G839" s="236"/>
      <c r="H839" s="239">
        <v>3780</v>
      </c>
      <c r="I839" s="240"/>
      <c r="J839" s="236"/>
      <c r="K839" s="236"/>
      <c r="L839" s="241"/>
      <c r="M839" s="242"/>
      <c r="N839" s="243"/>
      <c r="O839" s="243"/>
      <c r="P839" s="243"/>
      <c r="Q839" s="243"/>
      <c r="R839" s="243"/>
      <c r="S839" s="243"/>
      <c r="T839" s="244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45" t="s">
        <v>145</v>
      </c>
      <c r="AU839" s="245" t="s">
        <v>84</v>
      </c>
      <c r="AV839" s="14" t="s">
        <v>84</v>
      </c>
      <c r="AW839" s="14" t="s">
        <v>34</v>
      </c>
      <c r="AX839" s="14" t="s">
        <v>73</v>
      </c>
      <c r="AY839" s="245" t="s">
        <v>134</v>
      </c>
    </row>
    <row r="840" s="15" customFormat="1">
      <c r="A840" s="15"/>
      <c r="B840" s="246"/>
      <c r="C840" s="247"/>
      <c r="D840" s="226" t="s">
        <v>145</v>
      </c>
      <c r="E840" s="248" t="s">
        <v>19</v>
      </c>
      <c r="F840" s="249" t="s">
        <v>153</v>
      </c>
      <c r="G840" s="247"/>
      <c r="H840" s="250">
        <v>3780</v>
      </c>
      <c r="I840" s="251"/>
      <c r="J840" s="247"/>
      <c r="K840" s="247"/>
      <c r="L840" s="252"/>
      <c r="M840" s="253"/>
      <c r="N840" s="254"/>
      <c r="O840" s="254"/>
      <c r="P840" s="254"/>
      <c r="Q840" s="254"/>
      <c r="R840" s="254"/>
      <c r="S840" s="254"/>
      <c r="T840" s="255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T840" s="256" t="s">
        <v>145</v>
      </c>
      <c r="AU840" s="256" t="s">
        <v>84</v>
      </c>
      <c r="AV840" s="15" t="s">
        <v>141</v>
      </c>
      <c r="AW840" s="15" t="s">
        <v>34</v>
      </c>
      <c r="AX840" s="15" t="s">
        <v>81</v>
      </c>
      <c r="AY840" s="256" t="s">
        <v>134</v>
      </c>
    </row>
    <row r="841" s="2" customFormat="1" ht="33" customHeight="1">
      <c r="A841" s="40"/>
      <c r="B841" s="41"/>
      <c r="C841" s="206" t="s">
        <v>1238</v>
      </c>
      <c r="D841" s="206" t="s">
        <v>136</v>
      </c>
      <c r="E841" s="207" t="s">
        <v>776</v>
      </c>
      <c r="F841" s="208" t="s">
        <v>777</v>
      </c>
      <c r="G841" s="209" t="s">
        <v>139</v>
      </c>
      <c r="H841" s="210">
        <v>3780</v>
      </c>
      <c r="I841" s="211"/>
      <c r="J841" s="212">
        <f>ROUND(I841*H841,2)</f>
        <v>0</v>
      </c>
      <c r="K841" s="208" t="s">
        <v>140</v>
      </c>
      <c r="L841" s="46"/>
      <c r="M841" s="213" t="s">
        <v>19</v>
      </c>
      <c r="N841" s="214" t="s">
        <v>44</v>
      </c>
      <c r="O841" s="86"/>
      <c r="P841" s="215">
        <f>O841*H841</f>
        <v>0</v>
      </c>
      <c r="Q841" s="215">
        <v>0</v>
      </c>
      <c r="R841" s="215">
        <f>Q841*H841</f>
        <v>0</v>
      </c>
      <c r="S841" s="215">
        <v>0.02</v>
      </c>
      <c r="T841" s="216">
        <f>S841*H841</f>
        <v>75.600000000000009</v>
      </c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R841" s="217" t="s">
        <v>141</v>
      </c>
      <c r="AT841" s="217" t="s">
        <v>136</v>
      </c>
      <c r="AU841" s="217" t="s">
        <v>84</v>
      </c>
      <c r="AY841" s="19" t="s">
        <v>134</v>
      </c>
      <c r="BE841" s="218">
        <f>IF(N841="základní",J841,0)</f>
        <v>0</v>
      </c>
      <c r="BF841" s="218">
        <f>IF(N841="snížená",J841,0)</f>
        <v>0</v>
      </c>
      <c r="BG841" s="218">
        <f>IF(N841="zákl. přenesená",J841,0)</f>
        <v>0</v>
      </c>
      <c r="BH841" s="218">
        <f>IF(N841="sníž. přenesená",J841,0)</f>
        <v>0</v>
      </c>
      <c r="BI841" s="218">
        <f>IF(N841="nulová",J841,0)</f>
        <v>0</v>
      </c>
      <c r="BJ841" s="19" t="s">
        <v>81</v>
      </c>
      <c r="BK841" s="218">
        <f>ROUND(I841*H841,2)</f>
        <v>0</v>
      </c>
      <c r="BL841" s="19" t="s">
        <v>141</v>
      </c>
      <c r="BM841" s="217" t="s">
        <v>778</v>
      </c>
    </row>
    <row r="842" s="2" customFormat="1">
      <c r="A842" s="40"/>
      <c r="B842" s="41"/>
      <c r="C842" s="42"/>
      <c r="D842" s="219" t="s">
        <v>143</v>
      </c>
      <c r="E842" s="42"/>
      <c r="F842" s="220" t="s">
        <v>779</v>
      </c>
      <c r="G842" s="42"/>
      <c r="H842" s="42"/>
      <c r="I842" s="221"/>
      <c r="J842" s="42"/>
      <c r="K842" s="42"/>
      <c r="L842" s="46"/>
      <c r="M842" s="222"/>
      <c r="N842" s="223"/>
      <c r="O842" s="86"/>
      <c r="P842" s="86"/>
      <c r="Q842" s="86"/>
      <c r="R842" s="86"/>
      <c r="S842" s="86"/>
      <c r="T842" s="87"/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T842" s="19" t="s">
        <v>143</v>
      </c>
      <c r="AU842" s="19" t="s">
        <v>84</v>
      </c>
    </row>
    <row r="843" s="13" customFormat="1">
      <c r="A843" s="13"/>
      <c r="B843" s="224"/>
      <c r="C843" s="225"/>
      <c r="D843" s="226" t="s">
        <v>145</v>
      </c>
      <c r="E843" s="227" t="s">
        <v>19</v>
      </c>
      <c r="F843" s="228" t="s">
        <v>773</v>
      </c>
      <c r="G843" s="225"/>
      <c r="H843" s="227" t="s">
        <v>19</v>
      </c>
      <c r="I843" s="229"/>
      <c r="J843" s="225"/>
      <c r="K843" s="225"/>
      <c r="L843" s="230"/>
      <c r="M843" s="231"/>
      <c r="N843" s="232"/>
      <c r="O843" s="232"/>
      <c r="P843" s="232"/>
      <c r="Q843" s="232"/>
      <c r="R843" s="232"/>
      <c r="S843" s="232"/>
      <c r="T843" s="233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4" t="s">
        <v>145</v>
      </c>
      <c r="AU843" s="234" t="s">
        <v>84</v>
      </c>
      <c r="AV843" s="13" t="s">
        <v>81</v>
      </c>
      <c r="AW843" s="13" t="s">
        <v>34</v>
      </c>
      <c r="AX843" s="13" t="s">
        <v>73</v>
      </c>
      <c r="AY843" s="234" t="s">
        <v>134</v>
      </c>
    </row>
    <row r="844" s="14" customFormat="1">
      <c r="A844" s="14"/>
      <c r="B844" s="235"/>
      <c r="C844" s="236"/>
      <c r="D844" s="226" t="s">
        <v>145</v>
      </c>
      <c r="E844" s="237" t="s">
        <v>19</v>
      </c>
      <c r="F844" s="238" t="s">
        <v>1237</v>
      </c>
      <c r="G844" s="236"/>
      <c r="H844" s="239">
        <v>3780</v>
      </c>
      <c r="I844" s="240"/>
      <c r="J844" s="236"/>
      <c r="K844" s="236"/>
      <c r="L844" s="241"/>
      <c r="M844" s="242"/>
      <c r="N844" s="243"/>
      <c r="O844" s="243"/>
      <c r="P844" s="243"/>
      <c r="Q844" s="243"/>
      <c r="R844" s="243"/>
      <c r="S844" s="243"/>
      <c r="T844" s="244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45" t="s">
        <v>145</v>
      </c>
      <c r="AU844" s="245" t="s">
        <v>84</v>
      </c>
      <c r="AV844" s="14" t="s">
        <v>84</v>
      </c>
      <c r="AW844" s="14" t="s">
        <v>34</v>
      </c>
      <c r="AX844" s="14" t="s">
        <v>73</v>
      </c>
      <c r="AY844" s="245" t="s">
        <v>134</v>
      </c>
    </row>
    <row r="845" s="15" customFormat="1">
      <c r="A845" s="15"/>
      <c r="B845" s="246"/>
      <c r="C845" s="247"/>
      <c r="D845" s="226" t="s">
        <v>145</v>
      </c>
      <c r="E845" s="248" t="s">
        <v>19</v>
      </c>
      <c r="F845" s="249" t="s">
        <v>153</v>
      </c>
      <c r="G845" s="247"/>
      <c r="H845" s="250">
        <v>3780</v>
      </c>
      <c r="I845" s="251"/>
      <c r="J845" s="247"/>
      <c r="K845" s="247"/>
      <c r="L845" s="252"/>
      <c r="M845" s="253"/>
      <c r="N845" s="254"/>
      <c r="O845" s="254"/>
      <c r="P845" s="254"/>
      <c r="Q845" s="254"/>
      <c r="R845" s="254"/>
      <c r="S845" s="254"/>
      <c r="T845" s="255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T845" s="256" t="s">
        <v>145</v>
      </c>
      <c r="AU845" s="256" t="s">
        <v>84</v>
      </c>
      <c r="AV845" s="15" t="s">
        <v>141</v>
      </c>
      <c r="AW845" s="15" t="s">
        <v>34</v>
      </c>
      <c r="AX845" s="15" t="s">
        <v>81</v>
      </c>
      <c r="AY845" s="256" t="s">
        <v>134</v>
      </c>
    </row>
    <row r="846" s="2" customFormat="1" ht="33" customHeight="1">
      <c r="A846" s="40"/>
      <c r="B846" s="41"/>
      <c r="C846" s="206" t="s">
        <v>1239</v>
      </c>
      <c r="D846" s="206" t="s">
        <v>136</v>
      </c>
      <c r="E846" s="207" t="s">
        <v>781</v>
      </c>
      <c r="F846" s="208" t="s">
        <v>782</v>
      </c>
      <c r="G846" s="209" t="s">
        <v>365</v>
      </c>
      <c r="H846" s="210">
        <v>3</v>
      </c>
      <c r="I846" s="211"/>
      <c r="J846" s="212">
        <f>ROUND(I846*H846,2)</f>
        <v>0</v>
      </c>
      <c r="K846" s="208" t="s">
        <v>140</v>
      </c>
      <c r="L846" s="46"/>
      <c r="M846" s="213" t="s">
        <v>19</v>
      </c>
      <c r="N846" s="214" t="s">
        <v>44</v>
      </c>
      <c r="O846" s="86"/>
      <c r="P846" s="215">
        <f>O846*H846</f>
        <v>0</v>
      </c>
      <c r="Q846" s="215">
        <v>0</v>
      </c>
      <c r="R846" s="215">
        <f>Q846*H846</f>
        <v>0</v>
      </c>
      <c r="S846" s="215">
        <v>0.082000000000000003</v>
      </c>
      <c r="T846" s="216">
        <f>S846*H846</f>
        <v>0.246</v>
      </c>
      <c r="U846" s="40"/>
      <c r="V846" s="40"/>
      <c r="W846" s="40"/>
      <c r="X846" s="40"/>
      <c r="Y846" s="40"/>
      <c r="Z846" s="40"/>
      <c r="AA846" s="40"/>
      <c r="AB846" s="40"/>
      <c r="AC846" s="40"/>
      <c r="AD846" s="40"/>
      <c r="AE846" s="40"/>
      <c r="AR846" s="217" t="s">
        <v>141</v>
      </c>
      <c r="AT846" s="217" t="s">
        <v>136</v>
      </c>
      <c r="AU846" s="217" t="s">
        <v>84</v>
      </c>
      <c r="AY846" s="19" t="s">
        <v>134</v>
      </c>
      <c r="BE846" s="218">
        <f>IF(N846="základní",J846,0)</f>
        <v>0</v>
      </c>
      <c r="BF846" s="218">
        <f>IF(N846="snížená",J846,0)</f>
        <v>0</v>
      </c>
      <c r="BG846" s="218">
        <f>IF(N846="zákl. přenesená",J846,0)</f>
        <v>0</v>
      </c>
      <c r="BH846" s="218">
        <f>IF(N846="sníž. přenesená",J846,0)</f>
        <v>0</v>
      </c>
      <c r="BI846" s="218">
        <f>IF(N846="nulová",J846,0)</f>
        <v>0</v>
      </c>
      <c r="BJ846" s="19" t="s">
        <v>81</v>
      </c>
      <c r="BK846" s="218">
        <f>ROUND(I846*H846,2)</f>
        <v>0</v>
      </c>
      <c r="BL846" s="19" t="s">
        <v>141</v>
      </c>
      <c r="BM846" s="217" t="s">
        <v>783</v>
      </c>
    </row>
    <row r="847" s="2" customFormat="1">
      <c r="A847" s="40"/>
      <c r="B847" s="41"/>
      <c r="C847" s="42"/>
      <c r="D847" s="219" t="s">
        <v>143</v>
      </c>
      <c r="E847" s="42"/>
      <c r="F847" s="220" t="s">
        <v>784</v>
      </c>
      <c r="G847" s="42"/>
      <c r="H847" s="42"/>
      <c r="I847" s="221"/>
      <c r="J847" s="42"/>
      <c r="K847" s="42"/>
      <c r="L847" s="46"/>
      <c r="M847" s="222"/>
      <c r="N847" s="223"/>
      <c r="O847" s="86"/>
      <c r="P847" s="86"/>
      <c r="Q847" s="86"/>
      <c r="R847" s="86"/>
      <c r="S847" s="86"/>
      <c r="T847" s="87"/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T847" s="19" t="s">
        <v>143</v>
      </c>
      <c r="AU847" s="19" t="s">
        <v>84</v>
      </c>
    </row>
    <row r="848" s="13" customFormat="1">
      <c r="A848" s="13"/>
      <c r="B848" s="224"/>
      <c r="C848" s="225"/>
      <c r="D848" s="226" t="s">
        <v>145</v>
      </c>
      <c r="E848" s="227" t="s">
        <v>19</v>
      </c>
      <c r="F848" s="228" t="s">
        <v>547</v>
      </c>
      <c r="G848" s="225"/>
      <c r="H848" s="227" t="s">
        <v>19</v>
      </c>
      <c r="I848" s="229"/>
      <c r="J848" s="225"/>
      <c r="K848" s="225"/>
      <c r="L848" s="230"/>
      <c r="M848" s="231"/>
      <c r="N848" s="232"/>
      <c r="O848" s="232"/>
      <c r="P848" s="232"/>
      <c r="Q848" s="232"/>
      <c r="R848" s="232"/>
      <c r="S848" s="232"/>
      <c r="T848" s="23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4" t="s">
        <v>145</v>
      </c>
      <c r="AU848" s="234" t="s">
        <v>84</v>
      </c>
      <c r="AV848" s="13" t="s">
        <v>81</v>
      </c>
      <c r="AW848" s="13" t="s">
        <v>34</v>
      </c>
      <c r="AX848" s="13" t="s">
        <v>73</v>
      </c>
      <c r="AY848" s="234" t="s">
        <v>134</v>
      </c>
    </row>
    <row r="849" s="14" customFormat="1">
      <c r="A849" s="14"/>
      <c r="B849" s="235"/>
      <c r="C849" s="236"/>
      <c r="D849" s="226" t="s">
        <v>145</v>
      </c>
      <c r="E849" s="237" t="s">
        <v>19</v>
      </c>
      <c r="F849" s="238" t="s">
        <v>1240</v>
      </c>
      <c r="G849" s="236"/>
      <c r="H849" s="239">
        <v>3</v>
      </c>
      <c r="I849" s="240"/>
      <c r="J849" s="236"/>
      <c r="K849" s="236"/>
      <c r="L849" s="241"/>
      <c r="M849" s="242"/>
      <c r="N849" s="243"/>
      <c r="O849" s="243"/>
      <c r="P849" s="243"/>
      <c r="Q849" s="243"/>
      <c r="R849" s="243"/>
      <c r="S849" s="243"/>
      <c r="T849" s="244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45" t="s">
        <v>145</v>
      </c>
      <c r="AU849" s="245" t="s">
        <v>84</v>
      </c>
      <c r="AV849" s="14" t="s">
        <v>84</v>
      </c>
      <c r="AW849" s="14" t="s">
        <v>34</v>
      </c>
      <c r="AX849" s="14" t="s">
        <v>81</v>
      </c>
      <c r="AY849" s="245" t="s">
        <v>134</v>
      </c>
    </row>
    <row r="850" s="2" customFormat="1" ht="24.15" customHeight="1">
      <c r="A850" s="40"/>
      <c r="B850" s="41"/>
      <c r="C850" s="206" t="s">
        <v>1241</v>
      </c>
      <c r="D850" s="206" t="s">
        <v>136</v>
      </c>
      <c r="E850" s="207" t="s">
        <v>787</v>
      </c>
      <c r="F850" s="208" t="s">
        <v>788</v>
      </c>
      <c r="G850" s="209" t="s">
        <v>365</v>
      </c>
      <c r="H850" s="210">
        <v>3</v>
      </c>
      <c r="I850" s="211"/>
      <c r="J850" s="212">
        <f>ROUND(I850*H850,2)</f>
        <v>0</v>
      </c>
      <c r="K850" s="208" t="s">
        <v>140</v>
      </c>
      <c r="L850" s="46"/>
      <c r="M850" s="213" t="s">
        <v>19</v>
      </c>
      <c r="N850" s="214" t="s">
        <v>44</v>
      </c>
      <c r="O850" s="86"/>
      <c r="P850" s="215">
        <f>O850*H850</f>
        <v>0</v>
      </c>
      <c r="Q850" s="215">
        <v>0</v>
      </c>
      <c r="R850" s="215">
        <f>Q850*H850</f>
        <v>0</v>
      </c>
      <c r="S850" s="215">
        <v>0.0040000000000000001</v>
      </c>
      <c r="T850" s="216">
        <f>S850*H850</f>
        <v>0.012</v>
      </c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R850" s="217" t="s">
        <v>141</v>
      </c>
      <c r="AT850" s="217" t="s">
        <v>136</v>
      </c>
      <c r="AU850" s="217" t="s">
        <v>84</v>
      </c>
      <c r="AY850" s="19" t="s">
        <v>134</v>
      </c>
      <c r="BE850" s="218">
        <f>IF(N850="základní",J850,0)</f>
        <v>0</v>
      </c>
      <c r="BF850" s="218">
        <f>IF(N850="snížená",J850,0)</f>
        <v>0</v>
      </c>
      <c r="BG850" s="218">
        <f>IF(N850="zákl. přenesená",J850,0)</f>
        <v>0</v>
      </c>
      <c r="BH850" s="218">
        <f>IF(N850="sníž. přenesená",J850,0)</f>
        <v>0</v>
      </c>
      <c r="BI850" s="218">
        <f>IF(N850="nulová",J850,0)</f>
        <v>0</v>
      </c>
      <c r="BJ850" s="19" t="s">
        <v>81</v>
      </c>
      <c r="BK850" s="218">
        <f>ROUND(I850*H850,2)</f>
        <v>0</v>
      </c>
      <c r="BL850" s="19" t="s">
        <v>141</v>
      </c>
      <c r="BM850" s="217" t="s">
        <v>789</v>
      </c>
    </row>
    <row r="851" s="2" customFormat="1">
      <c r="A851" s="40"/>
      <c r="B851" s="41"/>
      <c r="C851" s="42"/>
      <c r="D851" s="219" t="s">
        <v>143</v>
      </c>
      <c r="E851" s="42"/>
      <c r="F851" s="220" t="s">
        <v>790</v>
      </c>
      <c r="G851" s="42"/>
      <c r="H851" s="42"/>
      <c r="I851" s="221"/>
      <c r="J851" s="42"/>
      <c r="K851" s="42"/>
      <c r="L851" s="46"/>
      <c r="M851" s="222"/>
      <c r="N851" s="223"/>
      <c r="O851" s="86"/>
      <c r="P851" s="86"/>
      <c r="Q851" s="86"/>
      <c r="R851" s="86"/>
      <c r="S851" s="86"/>
      <c r="T851" s="87"/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T851" s="19" t="s">
        <v>143</v>
      </c>
      <c r="AU851" s="19" t="s">
        <v>84</v>
      </c>
    </row>
    <row r="852" s="13" customFormat="1">
      <c r="A852" s="13"/>
      <c r="B852" s="224"/>
      <c r="C852" s="225"/>
      <c r="D852" s="226" t="s">
        <v>145</v>
      </c>
      <c r="E852" s="227" t="s">
        <v>19</v>
      </c>
      <c r="F852" s="228" t="s">
        <v>547</v>
      </c>
      <c r="G852" s="225"/>
      <c r="H852" s="227" t="s">
        <v>19</v>
      </c>
      <c r="I852" s="229"/>
      <c r="J852" s="225"/>
      <c r="K852" s="225"/>
      <c r="L852" s="230"/>
      <c r="M852" s="231"/>
      <c r="N852" s="232"/>
      <c r="O852" s="232"/>
      <c r="P852" s="232"/>
      <c r="Q852" s="232"/>
      <c r="R852" s="232"/>
      <c r="S852" s="232"/>
      <c r="T852" s="23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4" t="s">
        <v>145</v>
      </c>
      <c r="AU852" s="234" t="s">
        <v>84</v>
      </c>
      <c r="AV852" s="13" t="s">
        <v>81</v>
      </c>
      <c r="AW852" s="13" t="s">
        <v>34</v>
      </c>
      <c r="AX852" s="13" t="s">
        <v>73</v>
      </c>
      <c r="AY852" s="234" t="s">
        <v>134</v>
      </c>
    </row>
    <row r="853" s="14" customFormat="1">
      <c r="A853" s="14"/>
      <c r="B853" s="235"/>
      <c r="C853" s="236"/>
      <c r="D853" s="226" t="s">
        <v>145</v>
      </c>
      <c r="E853" s="237" t="s">
        <v>19</v>
      </c>
      <c r="F853" s="238" t="s">
        <v>1240</v>
      </c>
      <c r="G853" s="236"/>
      <c r="H853" s="239">
        <v>3</v>
      </c>
      <c r="I853" s="240"/>
      <c r="J853" s="236"/>
      <c r="K853" s="236"/>
      <c r="L853" s="241"/>
      <c r="M853" s="242"/>
      <c r="N853" s="243"/>
      <c r="O853" s="243"/>
      <c r="P853" s="243"/>
      <c r="Q853" s="243"/>
      <c r="R853" s="243"/>
      <c r="S853" s="243"/>
      <c r="T853" s="244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45" t="s">
        <v>145</v>
      </c>
      <c r="AU853" s="245" t="s">
        <v>84</v>
      </c>
      <c r="AV853" s="14" t="s">
        <v>84</v>
      </c>
      <c r="AW853" s="14" t="s">
        <v>34</v>
      </c>
      <c r="AX853" s="14" t="s">
        <v>81</v>
      </c>
      <c r="AY853" s="245" t="s">
        <v>134</v>
      </c>
    </row>
    <row r="854" s="12" customFormat="1" ht="22.8" customHeight="1">
      <c r="A854" s="12"/>
      <c r="B854" s="190"/>
      <c r="C854" s="191"/>
      <c r="D854" s="192" t="s">
        <v>72</v>
      </c>
      <c r="E854" s="204" t="s">
        <v>792</v>
      </c>
      <c r="F854" s="204" t="s">
        <v>793</v>
      </c>
      <c r="G854" s="191"/>
      <c r="H854" s="191"/>
      <c r="I854" s="194"/>
      <c r="J854" s="205">
        <f>BK854</f>
        <v>0</v>
      </c>
      <c r="K854" s="191"/>
      <c r="L854" s="196"/>
      <c r="M854" s="197"/>
      <c r="N854" s="198"/>
      <c r="O854" s="198"/>
      <c r="P854" s="199">
        <f>SUM(P855:P876)</f>
        <v>0</v>
      </c>
      <c r="Q854" s="198"/>
      <c r="R854" s="199">
        <f>SUM(R855:R876)</f>
        <v>0</v>
      </c>
      <c r="S854" s="198"/>
      <c r="T854" s="200">
        <f>SUM(T855:T876)</f>
        <v>0</v>
      </c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R854" s="201" t="s">
        <v>81</v>
      </c>
      <c r="AT854" s="202" t="s">
        <v>72</v>
      </c>
      <c r="AU854" s="202" t="s">
        <v>81</v>
      </c>
      <c r="AY854" s="201" t="s">
        <v>134</v>
      </c>
      <c r="BK854" s="203">
        <f>SUM(BK855:BK876)</f>
        <v>0</v>
      </c>
    </row>
    <row r="855" s="2" customFormat="1" ht="24.15" customHeight="1">
      <c r="A855" s="40"/>
      <c r="B855" s="41"/>
      <c r="C855" s="206" t="s">
        <v>1242</v>
      </c>
      <c r="D855" s="206" t="s">
        <v>136</v>
      </c>
      <c r="E855" s="207" t="s">
        <v>795</v>
      </c>
      <c r="F855" s="208" t="s">
        <v>796</v>
      </c>
      <c r="G855" s="209" t="s">
        <v>266</v>
      </c>
      <c r="H855" s="210">
        <v>1.5</v>
      </c>
      <c r="I855" s="211"/>
      <c r="J855" s="212">
        <f>ROUND(I855*H855,2)</f>
        <v>0</v>
      </c>
      <c r="K855" s="208" t="s">
        <v>140</v>
      </c>
      <c r="L855" s="46"/>
      <c r="M855" s="213" t="s">
        <v>19</v>
      </c>
      <c r="N855" s="214" t="s">
        <v>44</v>
      </c>
      <c r="O855" s="86"/>
      <c r="P855" s="215">
        <f>O855*H855</f>
        <v>0</v>
      </c>
      <c r="Q855" s="215">
        <v>0</v>
      </c>
      <c r="R855" s="215">
        <f>Q855*H855</f>
        <v>0</v>
      </c>
      <c r="S855" s="215">
        <v>0</v>
      </c>
      <c r="T855" s="216">
        <f>S855*H855</f>
        <v>0</v>
      </c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R855" s="217" t="s">
        <v>141</v>
      </c>
      <c r="AT855" s="217" t="s">
        <v>136</v>
      </c>
      <c r="AU855" s="217" t="s">
        <v>84</v>
      </c>
      <c r="AY855" s="19" t="s">
        <v>134</v>
      </c>
      <c r="BE855" s="218">
        <f>IF(N855="základní",J855,0)</f>
        <v>0</v>
      </c>
      <c r="BF855" s="218">
        <f>IF(N855="snížená",J855,0)</f>
        <v>0</v>
      </c>
      <c r="BG855" s="218">
        <f>IF(N855="zákl. přenesená",J855,0)</f>
        <v>0</v>
      </c>
      <c r="BH855" s="218">
        <f>IF(N855="sníž. přenesená",J855,0)</f>
        <v>0</v>
      </c>
      <c r="BI855" s="218">
        <f>IF(N855="nulová",J855,0)</f>
        <v>0</v>
      </c>
      <c r="BJ855" s="19" t="s">
        <v>81</v>
      </c>
      <c r="BK855" s="218">
        <f>ROUND(I855*H855,2)</f>
        <v>0</v>
      </c>
      <c r="BL855" s="19" t="s">
        <v>141</v>
      </c>
      <c r="BM855" s="217" t="s">
        <v>797</v>
      </c>
    </row>
    <row r="856" s="2" customFormat="1">
      <c r="A856" s="40"/>
      <c r="B856" s="41"/>
      <c r="C856" s="42"/>
      <c r="D856" s="219" t="s">
        <v>143</v>
      </c>
      <c r="E856" s="42"/>
      <c r="F856" s="220" t="s">
        <v>798</v>
      </c>
      <c r="G856" s="42"/>
      <c r="H856" s="42"/>
      <c r="I856" s="221"/>
      <c r="J856" s="42"/>
      <c r="K856" s="42"/>
      <c r="L856" s="46"/>
      <c r="M856" s="222"/>
      <c r="N856" s="223"/>
      <c r="O856" s="86"/>
      <c r="P856" s="86"/>
      <c r="Q856" s="86"/>
      <c r="R856" s="86"/>
      <c r="S856" s="86"/>
      <c r="T856" s="87"/>
      <c r="U856" s="40"/>
      <c r="V856" s="40"/>
      <c r="W856" s="40"/>
      <c r="X856" s="40"/>
      <c r="Y856" s="40"/>
      <c r="Z856" s="40"/>
      <c r="AA856" s="40"/>
      <c r="AB856" s="40"/>
      <c r="AC856" s="40"/>
      <c r="AD856" s="40"/>
      <c r="AE856" s="40"/>
      <c r="AT856" s="19" t="s">
        <v>143</v>
      </c>
      <c r="AU856" s="19" t="s">
        <v>84</v>
      </c>
    </row>
    <row r="857" s="14" customFormat="1">
      <c r="A857" s="14"/>
      <c r="B857" s="235"/>
      <c r="C857" s="236"/>
      <c r="D857" s="226" t="s">
        <v>145</v>
      </c>
      <c r="E857" s="237" t="s">
        <v>19</v>
      </c>
      <c r="F857" s="238" t="s">
        <v>1243</v>
      </c>
      <c r="G857" s="236"/>
      <c r="H857" s="239">
        <v>1.2</v>
      </c>
      <c r="I857" s="240"/>
      <c r="J857" s="236"/>
      <c r="K857" s="236"/>
      <c r="L857" s="241"/>
      <c r="M857" s="242"/>
      <c r="N857" s="243"/>
      <c r="O857" s="243"/>
      <c r="P857" s="243"/>
      <c r="Q857" s="243"/>
      <c r="R857" s="243"/>
      <c r="S857" s="243"/>
      <c r="T857" s="244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45" t="s">
        <v>145</v>
      </c>
      <c r="AU857" s="245" t="s">
        <v>84</v>
      </c>
      <c r="AV857" s="14" t="s">
        <v>84</v>
      </c>
      <c r="AW857" s="14" t="s">
        <v>34</v>
      </c>
      <c r="AX857" s="14" t="s">
        <v>73</v>
      </c>
      <c r="AY857" s="245" t="s">
        <v>134</v>
      </c>
    </row>
    <row r="858" s="14" customFormat="1">
      <c r="A858" s="14"/>
      <c r="B858" s="235"/>
      <c r="C858" s="236"/>
      <c r="D858" s="226" t="s">
        <v>145</v>
      </c>
      <c r="E858" s="237" t="s">
        <v>19</v>
      </c>
      <c r="F858" s="238" t="s">
        <v>1244</v>
      </c>
      <c r="G858" s="236"/>
      <c r="H858" s="239">
        <v>0.29999999999999999</v>
      </c>
      <c r="I858" s="240"/>
      <c r="J858" s="236"/>
      <c r="K858" s="236"/>
      <c r="L858" s="241"/>
      <c r="M858" s="242"/>
      <c r="N858" s="243"/>
      <c r="O858" s="243"/>
      <c r="P858" s="243"/>
      <c r="Q858" s="243"/>
      <c r="R858" s="243"/>
      <c r="S858" s="243"/>
      <c r="T858" s="244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5" t="s">
        <v>145</v>
      </c>
      <c r="AU858" s="245" t="s">
        <v>84</v>
      </c>
      <c r="AV858" s="14" t="s">
        <v>84</v>
      </c>
      <c r="AW858" s="14" t="s">
        <v>34</v>
      </c>
      <c r="AX858" s="14" t="s">
        <v>73</v>
      </c>
      <c r="AY858" s="245" t="s">
        <v>134</v>
      </c>
    </row>
    <row r="859" s="15" customFormat="1">
      <c r="A859" s="15"/>
      <c r="B859" s="246"/>
      <c r="C859" s="247"/>
      <c r="D859" s="226" t="s">
        <v>145</v>
      </c>
      <c r="E859" s="248" t="s">
        <v>19</v>
      </c>
      <c r="F859" s="249" t="s">
        <v>153</v>
      </c>
      <c r="G859" s="247"/>
      <c r="H859" s="250">
        <v>1.5</v>
      </c>
      <c r="I859" s="251"/>
      <c r="J859" s="247"/>
      <c r="K859" s="247"/>
      <c r="L859" s="252"/>
      <c r="M859" s="253"/>
      <c r="N859" s="254"/>
      <c r="O859" s="254"/>
      <c r="P859" s="254"/>
      <c r="Q859" s="254"/>
      <c r="R859" s="254"/>
      <c r="S859" s="254"/>
      <c r="T859" s="255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56" t="s">
        <v>145</v>
      </c>
      <c r="AU859" s="256" t="s">
        <v>84</v>
      </c>
      <c r="AV859" s="15" t="s">
        <v>141</v>
      </c>
      <c r="AW859" s="15" t="s">
        <v>34</v>
      </c>
      <c r="AX859" s="15" t="s">
        <v>81</v>
      </c>
      <c r="AY859" s="256" t="s">
        <v>134</v>
      </c>
    </row>
    <row r="860" s="2" customFormat="1" ht="24.15" customHeight="1">
      <c r="A860" s="40"/>
      <c r="B860" s="41"/>
      <c r="C860" s="206" t="s">
        <v>1245</v>
      </c>
      <c r="D860" s="206" t="s">
        <v>136</v>
      </c>
      <c r="E860" s="207" t="s">
        <v>803</v>
      </c>
      <c r="F860" s="208" t="s">
        <v>804</v>
      </c>
      <c r="G860" s="209" t="s">
        <v>266</v>
      </c>
      <c r="H860" s="210">
        <v>6</v>
      </c>
      <c r="I860" s="211"/>
      <c r="J860" s="212">
        <f>ROUND(I860*H860,2)</f>
        <v>0</v>
      </c>
      <c r="K860" s="208" t="s">
        <v>140</v>
      </c>
      <c r="L860" s="46"/>
      <c r="M860" s="213" t="s">
        <v>19</v>
      </c>
      <c r="N860" s="214" t="s">
        <v>44</v>
      </c>
      <c r="O860" s="86"/>
      <c r="P860" s="215">
        <f>O860*H860</f>
        <v>0</v>
      </c>
      <c r="Q860" s="215">
        <v>0</v>
      </c>
      <c r="R860" s="215">
        <f>Q860*H860</f>
        <v>0</v>
      </c>
      <c r="S860" s="215">
        <v>0</v>
      </c>
      <c r="T860" s="216">
        <f>S860*H860</f>
        <v>0</v>
      </c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R860" s="217" t="s">
        <v>141</v>
      </c>
      <c r="AT860" s="217" t="s">
        <v>136</v>
      </c>
      <c r="AU860" s="217" t="s">
        <v>84</v>
      </c>
      <c r="AY860" s="19" t="s">
        <v>134</v>
      </c>
      <c r="BE860" s="218">
        <f>IF(N860="základní",J860,0)</f>
        <v>0</v>
      </c>
      <c r="BF860" s="218">
        <f>IF(N860="snížená",J860,0)</f>
        <v>0</v>
      </c>
      <c r="BG860" s="218">
        <f>IF(N860="zákl. přenesená",J860,0)</f>
        <v>0</v>
      </c>
      <c r="BH860" s="218">
        <f>IF(N860="sníž. přenesená",J860,0)</f>
        <v>0</v>
      </c>
      <c r="BI860" s="218">
        <f>IF(N860="nulová",J860,0)</f>
        <v>0</v>
      </c>
      <c r="BJ860" s="19" t="s">
        <v>81</v>
      </c>
      <c r="BK860" s="218">
        <f>ROUND(I860*H860,2)</f>
        <v>0</v>
      </c>
      <c r="BL860" s="19" t="s">
        <v>141</v>
      </c>
      <c r="BM860" s="217" t="s">
        <v>805</v>
      </c>
    </row>
    <row r="861" s="2" customFormat="1">
      <c r="A861" s="40"/>
      <c r="B861" s="41"/>
      <c r="C861" s="42"/>
      <c r="D861" s="219" t="s">
        <v>143</v>
      </c>
      <c r="E861" s="42"/>
      <c r="F861" s="220" t="s">
        <v>806</v>
      </c>
      <c r="G861" s="42"/>
      <c r="H861" s="42"/>
      <c r="I861" s="221"/>
      <c r="J861" s="42"/>
      <c r="K861" s="42"/>
      <c r="L861" s="46"/>
      <c r="M861" s="222"/>
      <c r="N861" s="223"/>
      <c r="O861" s="86"/>
      <c r="P861" s="86"/>
      <c r="Q861" s="86"/>
      <c r="R861" s="86"/>
      <c r="S861" s="86"/>
      <c r="T861" s="87"/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T861" s="19" t="s">
        <v>143</v>
      </c>
      <c r="AU861" s="19" t="s">
        <v>84</v>
      </c>
    </row>
    <row r="862" s="13" customFormat="1">
      <c r="A862" s="13"/>
      <c r="B862" s="224"/>
      <c r="C862" s="225"/>
      <c r="D862" s="226" t="s">
        <v>145</v>
      </c>
      <c r="E862" s="227" t="s">
        <v>19</v>
      </c>
      <c r="F862" s="228" t="s">
        <v>1246</v>
      </c>
      <c r="G862" s="225"/>
      <c r="H862" s="227" t="s">
        <v>19</v>
      </c>
      <c r="I862" s="229"/>
      <c r="J862" s="225"/>
      <c r="K862" s="225"/>
      <c r="L862" s="230"/>
      <c r="M862" s="231"/>
      <c r="N862" s="232"/>
      <c r="O862" s="232"/>
      <c r="P862" s="232"/>
      <c r="Q862" s="232"/>
      <c r="R862" s="232"/>
      <c r="S862" s="232"/>
      <c r="T862" s="23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4" t="s">
        <v>145</v>
      </c>
      <c r="AU862" s="234" t="s">
        <v>84</v>
      </c>
      <c r="AV862" s="13" t="s">
        <v>81</v>
      </c>
      <c r="AW862" s="13" t="s">
        <v>34</v>
      </c>
      <c r="AX862" s="13" t="s">
        <v>73</v>
      </c>
      <c r="AY862" s="234" t="s">
        <v>134</v>
      </c>
    </row>
    <row r="863" s="14" customFormat="1">
      <c r="A863" s="14"/>
      <c r="B863" s="235"/>
      <c r="C863" s="236"/>
      <c r="D863" s="226" t="s">
        <v>145</v>
      </c>
      <c r="E863" s="237" t="s">
        <v>19</v>
      </c>
      <c r="F863" s="238" t="s">
        <v>1247</v>
      </c>
      <c r="G863" s="236"/>
      <c r="H863" s="239">
        <v>4.7999999999999998</v>
      </c>
      <c r="I863" s="240"/>
      <c r="J863" s="236"/>
      <c r="K863" s="236"/>
      <c r="L863" s="241"/>
      <c r="M863" s="242"/>
      <c r="N863" s="243"/>
      <c r="O863" s="243"/>
      <c r="P863" s="243"/>
      <c r="Q863" s="243"/>
      <c r="R863" s="243"/>
      <c r="S863" s="243"/>
      <c r="T863" s="244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45" t="s">
        <v>145</v>
      </c>
      <c r="AU863" s="245" t="s">
        <v>84</v>
      </c>
      <c r="AV863" s="14" t="s">
        <v>84</v>
      </c>
      <c r="AW863" s="14" t="s">
        <v>34</v>
      </c>
      <c r="AX863" s="14" t="s">
        <v>73</v>
      </c>
      <c r="AY863" s="245" t="s">
        <v>134</v>
      </c>
    </row>
    <row r="864" s="14" customFormat="1">
      <c r="A864" s="14"/>
      <c r="B864" s="235"/>
      <c r="C864" s="236"/>
      <c r="D864" s="226" t="s">
        <v>145</v>
      </c>
      <c r="E864" s="237" t="s">
        <v>19</v>
      </c>
      <c r="F864" s="238" t="s">
        <v>1248</v>
      </c>
      <c r="G864" s="236"/>
      <c r="H864" s="239">
        <v>1.2</v>
      </c>
      <c r="I864" s="240"/>
      <c r="J864" s="236"/>
      <c r="K864" s="236"/>
      <c r="L864" s="241"/>
      <c r="M864" s="242"/>
      <c r="N864" s="243"/>
      <c r="O864" s="243"/>
      <c r="P864" s="243"/>
      <c r="Q864" s="243"/>
      <c r="R864" s="243"/>
      <c r="S864" s="243"/>
      <c r="T864" s="244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45" t="s">
        <v>145</v>
      </c>
      <c r="AU864" s="245" t="s">
        <v>84</v>
      </c>
      <c r="AV864" s="14" t="s">
        <v>84</v>
      </c>
      <c r="AW864" s="14" t="s">
        <v>34</v>
      </c>
      <c r="AX864" s="14" t="s">
        <v>73</v>
      </c>
      <c r="AY864" s="245" t="s">
        <v>134</v>
      </c>
    </row>
    <row r="865" s="15" customFormat="1">
      <c r="A865" s="15"/>
      <c r="B865" s="246"/>
      <c r="C865" s="247"/>
      <c r="D865" s="226" t="s">
        <v>145</v>
      </c>
      <c r="E865" s="248" t="s">
        <v>19</v>
      </c>
      <c r="F865" s="249" t="s">
        <v>153</v>
      </c>
      <c r="G865" s="247"/>
      <c r="H865" s="250">
        <v>6</v>
      </c>
      <c r="I865" s="251"/>
      <c r="J865" s="247"/>
      <c r="K865" s="247"/>
      <c r="L865" s="252"/>
      <c r="M865" s="253"/>
      <c r="N865" s="254"/>
      <c r="O865" s="254"/>
      <c r="P865" s="254"/>
      <c r="Q865" s="254"/>
      <c r="R865" s="254"/>
      <c r="S865" s="254"/>
      <c r="T865" s="255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T865" s="256" t="s">
        <v>145</v>
      </c>
      <c r="AU865" s="256" t="s">
        <v>84</v>
      </c>
      <c r="AV865" s="15" t="s">
        <v>141</v>
      </c>
      <c r="AW865" s="15" t="s">
        <v>34</v>
      </c>
      <c r="AX865" s="15" t="s">
        <v>81</v>
      </c>
      <c r="AY865" s="256" t="s">
        <v>134</v>
      </c>
    </row>
    <row r="866" s="2" customFormat="1" ht="24.15" customHeight="1">
      <c r="A866" s="40"/>
      <c r="B866" s="41"/>
      <c r="C866" s="206" t="s">
        <v>1249</v>
      </c>
      <c r="D866" s="206" t="s">
        <v>136</v>
      </c>
      <c r="E866" s="207" t="s">
        <v>812</v>
      </c>
      <c r="F866" s="208" t="s">
        <v>813</v>
      </c>
      <c r="G866" s="209" t="s">
        <v>266</v>
      </c>
      <c r="H866" s="210">
        <v>1856.9000000000001</v>
      </c>
      <c r="I866" s="211"/>
      <c r="J866" s="212">
        <f>ROUND(I866*H866,2)</f>
        <v>0</v>
      </c>
      <c r="K866" s="208" t="s">
        <v>19</v>
      </c>
      <c r="L866" s="46"/>
      <c r="M866" s="213" t="s">
        <v>19</v>
      </c>
      <c r="N866" s="214" t="s">
        <v>44</v>
      </c>
      <c r="O866" s="86"/>
      <c r="P866" s="215">
        <f>O866*H866</f>
        <v>0</v>
      </c>
      <c r="Q866" s="215">
        <v>0</v>
      </c>
      <c r="R866" s="215">
        <f>Q866*H866</f>
        <v>0</v>
      </c>
      <c r="S866" s="215">
        <v>0</v>
      </c>
      <c r="T866" s="216">
        <f>S866*H866</f>
        <v>0</v>
      </c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R866" s="217" t="s">
        <v>141</v>
      </c>
      <c r="AT866" s="217" t="s">
        <v>136</v>
      </c>
      <c r="AU866" s="217" t="s">
        <v>84</v>
      </c>
      <c r="AY866" s="19" t="s">
        <v>134</v>
      </c>
      <c r="BE866" s="218">
        <f>IF(N866="základní",J866,0)</f>
        <v>0</v>
      </c>
      <c r="BF866" s="218">
        <f>IF(N866="snížená",J866,0)</f>
        <v>0</v>
      </c>
      <c r="BG866" s="218">
        <f>IF(N866="zákl. přenesená",J866,0)</f>
        <v>0</v>
      </c>
      <c r="BH866" s="218">
        <f>IF(N866="sníž. přenesená",J866,0)</f>
        <v>0</v>
      </c>
      <c r="BI866" s="218">
        <f>IF(N866="nulová",J866,0)</f>
        <v>0</v>
      </c>
      <c r="BJ866" s="19" t="s">
        <v>81</v>
      </c>
      <c r="BK866" s="218">
        <f>ROUND(I866*H866,2)</f>
        <v>0</v>
      </c>
      <c r="BL866" s="19" t="s">
        <v>141</v>
      </c>
      <c r="BM866" s="217" t="s">
        <v>1250</v>
      </c>
    </row>
    <row r="867" s="13" customFormat="1">
      <c r="A867" s="13"/>
      <c r="B867" s="224"/>
      <c r="C867" s="225"/>
      <c r="D867" s="226" t="s">
        <v>145</v>
      </c>
      <c r="E867" s="227" t="s">
        <v>19</v>
      </c>
      <c r="F867" s="228" t="s">
        <v>815</v>
      </c>
      <c r="G867" s="225"/>
      <c r="H867" s="227" t="s">
        <v>19</v>
      </c>
      <c r="I867" s="229"/>
      <c r="J867" s="225"/>
      <c r="K867" s="225"/>
      <c r="L867" s="230"/>
      <c r="M867" s="231"/>
      <c r="N867" s="232"/>
      <c r="O867" s="232"/>
      <c r="P867" s="232"/>
      <c r="Q867" s="232"/>
      <c r="R867" s="232"/>
      <c r="S867" s="232"/>
      <c r="T867" s="233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34" t="s">
        <v>145</v>
      </c>
      <c r="AU867" s="234" t="s">
        <v>84</v>
      </c>
      <c r="AV867" s="13" t="s">
        <v>81</v>
      </c>
      <c r="AW867" s="13" t="s">
        <v>34</v>
      </c>
      <c r="AX867" s="13" t="s">
        <v>73</v>
      </c>
      <c r="AY867" s="234" t="s">
        <v>134</v>
      </c>
    </row>
    <row r="868" s="14" customFormat="1">
      <c r="A868" s="14"/>
      <c r="B868" s="235"/>
      <c r="C868" s="236"/>
      <c r="D868" s="226" t="s">
        <v>145</v>
      </c>
      <c r="E868" s="237" t="s">
        <v>19</v>
      </c>
      <c r="F868" s="238" t="s">
        <v>1251</v>
      </c>
      <c r="G868" s="236"/>
      <c r="H868" s="239">
        <v>1234.5</v>
      </c>
      <c r="I868" s="240"/>
      <c r="J868" s="236"/>
      <c r="K868" s="236"/>
      <c r="L868" s="241"/>
      <c r="M868" s="242"/>
      <c r="N868" s="243"/>
      <c r="O868" s="243"/>
      <c r="P868" s="243"/>
      <c r="Q868" s="243"/>
      <c r="R868" s="243"/>
      <c r="S868" s="243"/>
      <c r="T868" s="244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45" t="s">
        <v>145</v>
      </c>
      <c r="AU868" s="245" t="s">
        <v>84</v>
      </c>
      <c r="AV868" s="14" t="s">
        <v>84</v>
      </c>
      <c r="AW868" s="14" t="s">
        <v>34</v>
      </c>
      <c r="AX868" s="14" t="s">
        <v>73</v>
      </c>
      <c r="AY868" s="245" t="s">
        <v>134</v>
      </c>
    </row>
    <row r="869" s="14" customFormat="1">
      <c r="A869" s="14"/>
      <c r="B869" s="235"/>
      <c r="C869" s="236"/>
      <c r="D869" s="226" t="s">
        <v>145</v>
      </c>
      <c r="E869" s="237" t="s">
        <v>19</v>
      </c>
      <c r="F869" s="238" t="s">
        <v>1252</v>
      </c>
      <c r="G869" s="236"/>
      <c r="H869" s="239">
        <v>113.40000000000001</v>
      </c>
      <c r="I869" s="240"/>
      <c r="J869" s="236"/>
      <c r="K869" s="236"/>
      <c r="L869" s="241"/>
      <c r="M869" s="242"/>
      <c r="N869" s="243"/>
      <c r="O869" s="243"/>
      <c r="P869" s="243"/>
      <c r="Q869" s="243"/>
      <c r="R869" s="243"/>
      <c r="S869" s="243"/>
      <c r="T869" s="244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45" t="s">
        <v>145</v>
      </c>
      <c r="AU869" s="245" t="s">
        <v>84</v>
      </c>
      <c r="AV869" s="14" t="s">
        <v>84</v>
      </c>
      <c r="AW869" s="14" t="s">
        <v>34</v>
      </c>
      <c r="AX869" s="14" t="s">
        <v>73</v>
      </c>
      <c r="AY869" s="245" t="s">
        <v>134</v>
      </c>
    </row>
    <row r="870" s="14" customFormat="1">
      <c r="A870" s="14"/>
      <c r="B870" s="235"/>
      <c r="C870" s="236"/>
      <c r="D870" s="226" t="s">
        <v>145</v>
      </c>
      <c r="E870" s="237" t="s">
        <v>19</v>
      </c>
      <c r="F870" s="238" t="s">
        <v>1253</v>
      </c>
      <c r="G870" s="236"/>
      <c r="H870" s="239">
        <v>439.60000000000002</v>
      </c>
      <c r="I870" s="240"/>
      <c r="J870" s="236"/>
      <c r="K870" s="236"/>
      <c r="L870" s="241"/>
      <c r="M870" s="242"/>
      <c r="N870" s="243"/>
      <c r="O870" s="243"/>
      <c r="P870" s="243"/>
      <c r="Q870" s="243"/>
      <c r="R870" s="243"/>
      <c r="S870" s="243"/>
      <c r="T870" s="244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45" t="s">
        <v>145</v>
      </c>
      <c r="AU870" s="245" t="s">
        <v>84</v>
      </c>
      <c r="AV870" s="14" t="s">
        <v>84</v>
      </c>
      <c r="AW870" s="14" t="s">
        <v>34</v>
      </c>
      <c r="AX870" s="14" t="s">
        <v>73</v>
      </c>
      <c r="AY870" s="245" t="s">
        <v>134</v>
      </c>
    </row>
    <row r="871" s="14" customFormat="1">
      <c r="A871" s="14"/>
      <c r="B871" s="235"/>
      <c r="C871" s="236"/>
      <c r="D871" s="226" t="s">
        <v>145</v>
      </c>
      <c r="E871" s="237" t="s">
        <v>19</v>
      </c>
      <c r="F871" s="238" t="s">
        <v>1254</v>
      </c>
      <c r="G871" s="236"/>
      <c r="H871" s="239">
        <v>32.399999999999999</v>
      </c>
      <c r="I871" s="240"/>
      <c r="J871" s="236"/>
      <c r="K871" s="236"/>
      <c r="L871" s="241"/>
      <c r="M871" s="242"/>
      <c r="N871" s="243"/>
      <c r="O871" s="243"/>
      <c r="P871" s="243"/>
      <c r="Q871" s="243"/>
      <c r="R871" s="243"/>
      <c r="S871" s="243"/>
      <c r="T871" s="244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45" t="s">
        <v>145</v>
      </c>
      <c r="AU871" s="245" t="s">
        <v>84</v>
      </c>
      <c r="AV871" s="14" t="s">
        <v>84</v>
      </c>
      <c r="AW871" s="14" t="s">
        <v>34</v>
      </c>
      <c r="AX871" s="14" t="s">
        <v>73</v>
      </c>
      <c r="AY871" s="245" t="s">
        <v>134</v>
      </c>
    </row>
    <row r="872" s="13" customFormat="1">
      <c r="A872" s="13"/>
      <c r="B872" s="224"/>
      <c r="C872" s="225"/>
      <c r="D872" s="226" t="s">
        <v>145</v>
      </c>
      <c r="E872" s="227" t="s">
        <v>19</v>
      </c>
      <c r="F872" s="228" t="s">
        <v>820</v>
      </c>
      <c r="G872" s="225"/>
      <c r="H872" s="227" t="s">
        <v>19</v>
      </c>
      <c r="I872" s="229"/>
      <c r="J872" s="225"/>
      <c r="K872" s="225"/>
      <c r="L872" s="230"/>
      <c r="M872" s="231"/>
      <c r="N872" s="232"/>
      <c r="O872" s="232"/>
      <c r="P872" s="232"/>
      <c r="Q872" s="232"/>
      <c r="R872" s="232"/>
      <c r="S872" s="232"/>
      <c r="T872" s="23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4" t="s">
        <v>145</v>
      </c>
      <c r="AU872" s="234" t="s">
        <v>84</v>
      </c>
      <c r="AV872" s="13" t="s">
        <v>81</v>
      </c>
      <c r="AW872" s="13" t="s">
        <v>34</v>
      </c>
      <c r="AX872" s="13" t="s">
        <v>73</v>
      </c>
      <c r="AY872" s="234" t="s">
        <v>134</v>
      </c>
    </row>
    <row r="873" s="14" customFormat="1">
      <c r="A873" s="14"/>
      <c r="B873" s="235"/>
      <c r="C873" s="236"/>
      <c r="D873" s="226" t="s">
        <v>145</v>
      </c>
      <c r="E873" s="237" t="s">
        <v>19</v>
      </c>
      <c r="F873" s="238" t="s">
        <v>1255</v>
      </c>
      <c r="G873" s="236"/>
      <c r="H873" s="239">
        <v>26.199999999999999</v>
      </c>
      <c r="I873" s="240"/>
      <c r="J873" s="236"/>
      <c r="K873" s="236"/>
      <c r="L873" s="241"/>
      <c r="M873" s="242"/>
      <c r="N873" s="243"/>
      <c r="O873" s="243"/>
      <c r="P873" s="243"/>
      <c r="Q873" s="243"/>
      <c r="R873" s="243"/>
      <c r="S873" s="243"/>
      <c r="T873" s="244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45" t="s">
        <v>145</v>
      </c>
      <c r="AU873" s="245" t="s">
        <v>84</v>
      </c>
      <c r="AV873" s="14" t="s">
        <v>84</v>
      </c>
      <c r="AW873" s="14" t="s">
        <v>34</v>
      </c>
      <c r="AX873" s="14" t="s">
        <v>73</v>
      </c>
      <c r="AY873" s="245" t="s">
        <v>134</v>
      </c>
    </row>
    <row r="874" s="14" customFormat="1">
      <c r="A874" s="14"/>
      <c r="B874" s="235"/>
      <c r="C874" s="236"/>
      <c r="D874" s="226" t="s">
        <v>145</v>
      </c>
      <c r="E874" s="237" t="s">
        <v>19</v>
      </c>
      <c r="F874" s="238" t="s">
        <v>1256</v>
      </c>
      <c r="G874" s="236"/>
      <c r="H874" s="239">
        <v>6.5</v>
      </c>
      <c r="I874" s="240"/>
      <c r="J874" s="236"/>
      <c r="K874" s="236"/>
      <c r="L874" s="241"/>
      <c r="M874" s="242"/>
      <c r="N874" s="243"/>
      <c r="O874" s="243"/>
      <c r="P874" s="243"/>
      <c r="Q874" s="243"/>
      <c r="R874" s="243"/>
      <c r="S874" s="243"/>
      <c r="T874" s="244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45" t="s">
        <v>145</v>
      </c>
      <c r="AU874" s="245" t="s">
        <v>84</v>
      </c>
      <c r="AV874" s="14" t="s">
        <v>84</v>
      </c>
      <c r="AW874" s="14" t="s">
        <v>34</v>
      </c>
      <c r="AX874" s="14" t="s">
        <v>73</v>
      </c>
      <c r="AY874" s="245" t="s">
        <v>134</v>
      </c>
    </row>
    <row r="875" s="14" customFormat="1">
      <c r="A875" s="14"/>
      <c r="B875" s="235"/>
      <c r="C875" s="236"/>
      <c r="D875" s="226" t="s">
        <v>145</v>
      </c>
      <c r="E875" s="237" t="s">
        <v>19</v>
      </c>
      <c r="F875" s="238" t="s">
        <v>1257</v>
      </c>
      <c r="G875" s="236"/>
      <c r="H875" s="239">
        <v>4.2999999999999998</v>
      </c>
      <c r="I875" s="240"/>
      <c r="J875" s="236"/>
      <c r="K875" s="236"/>
      <c r="L875" s="241"/>
      <c r="M875" s="242"/>
      <c r="N875" s="243"/>
      <c r="O875" s="243"/>
      <c r="P875" s="243"/>
      <c r="Q875" s="243"/>
      <c r="R875" s="243"/>
      <c r="S875" s="243"/>
      <c r="T875" s="244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45" t="s">
        <v>145</v>
      </c>
      <c r="AU875" s="245" t="s">
        <v>84</v>
      </c>
      <c r="AV875" s="14" t="s">
        <v>84</v>
      </c>
      <c r="AW875" s="14" t="s">
        <v>34</v>
      </c>
      <c r="AX875" s="14" t="s">
        <v>73</v>
      </c>
      <c r="AY875" s="245" t="s">
        <v>134</v>
      </c>
    </row>
    <row r="876" s="15" customFormat="1">
      <c r="A876" s="15"/>
      <c r="B876" s="246"/>
      <c r="C876" s="247"/>
      <c r="D876" s="226" t="s">
        <v>145</v>
      </c>
      <c r="E876" s="248" t="s">
        <v>19</v>
      </c>
      <c r="F876" s="249" t="s">
        <v>153</v>
      </c>
      <c r="G876" s="247"/>
      <c r="H876" s="250">
        <v>1856.9000000000001</v>
      </c>
      <c r="I876" s="251"/>
      <c r="J876" s="247"/>
      <c r="K876" s="247"/>
      <c r="L876" s="252"/>
      <c r="M876" s="253"/>
      <c r="N876" s="254"/>
      <c r="O876" s="254"/>
      <c r="P876" s="254"/>
      <c r="Q876" s="254"/>
      <c r="R876" s="254"/>
      <c r="S876" s="254"/>
      <c r="T876" s="255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T876" s="256" t="s">
        <v>145</v>
      </c>
      <c r="AU876" s="256" t="s">
        <v>84</v>
      </c>
      <c r="AV876" s="15" t="s">
        <v>141</v>
      </c>
      <c r="AW876" s="15" t="s">
        <v>34</v>
      </c>
      <c r="AX876" s="15" t="s">
        <v>81</v>
      </c>
      <c r="AY876" s="256" t="s">
        <v>134</v>
      </c>
    </row>
    <row r="877" s="12" customFormat="1" ht="22.8" customHeight="1">
      <c r="A877" s="12"/>
      <c r="B877" s="190"/>
      <c r="C877" s="191"/>
      <c r="D877" s="192" t="s">
        <v>72</v>
      </c>
      <c r="E877" s="204" t="s">
        <v>824</v>
      </c>
      <c r="F877" s="204" t="s">
        <v>825</v>
      </c>
      <c r="G877" s="191"/>
      <c r="H877" s="191"/>
      <c r="I877" s="194"/>
      <c r="J877" s="205">
        <f>BK877</f>
        <v>0</v>
      </c>
      <c r="K877" s="191"/>
      <c r="L877" s="196"/>
      <c r="M877" s="197"/>
      <c r="N877" s="198"/>
      <c r="O877" s="198"/>
      <c r="P877" s="199">
        <f>SUM(P878:P879)</f>
        <v>0</v>
      </c>
      <c r="Q877" s="198"/>
      <c r="R877" s="199">
        <f>SUM(R878:R879)</f>
        <v>0</v>
      </c>
      <c r="S877" s="198"/>
      <c r="T877" s="200">
        <f>SUM(T878:T879)</f>
        <v>0</v>
      </c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R877" s="201" t="s">
        <v>81</v>
      </c>
      <c r="AT877" s="202" t="s">
        <v>72</v>
      </c>
      <c r="AU877" s="202" t="s">
        <v>81</v>
      </c>
      <c r="AY877" s="201" t="s">
        <v>134</v>
      </c>
      <c r="BK877" s="203">
        <f>SUM(BK878:BK879)</f>
        <v>0</v>
      </c>
    </row>
    <row r="878" s="2" customFormat="1" ht="24.15" customHeight="1">
      <c r="A878" s="40"/>
      <c r="B878" s="41"/>
      <c r="C878" s="206" t="s">
        <v>1258</v>
      </c>
      <c r="D878" s="206" t="s">
        <v>136</v>
      </c>
      <c r="E878" s="207" t="s">
        <v>827</v>
      </c>
      <c r="F878" s="208" t="s">
        <v>828</v>
      </c>
      <c r="G878" s="209" t="s">
        <v>266</v>
      </c>
      <c r="H878" s="210">
        <v>877.74800000000005</v>
      </c>
      <c r="I878" s="211"/>
      <c r="J878" s="212">
        <f>ROUND(I878*H878,2)</f>
        <v>0</v>
      </c>
      <c r="K878" s="208" t="s">
        <v>140</v>
      </c>
      <c r="L878" s="46"/>
      <c r="M878" s="213" t="s">
        <v>19</v>
      </c>
      <c r="N878" s="214" t="s">
        <v>44</v>
      </c>
      <c r="O878" s="86"/>
      <c r="P878" s="215">
        <f>O878*H878</f>
        <v>0</v>
      </c>
      <c r="Q878" s="215">
        <v>0</v>
      </c>
      <c r="R878" s="215">
        <f>Q878*H878</f>
        <v>0</v>
      </c>
      <c r="S878" s="215">
        <v>0</v>
      </c>
      <c r="T878" s="216">
        <f>S878*H878</f>
        <v>0</v>
      </c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R878" s="217" t="s">
        <v>141</v>
      </c>
      <c r="AT878" s="217" t="s">
        <v>136</v>
      </c>
      <c r="AU878" s="217" t="s">
        <v>84</v>
      </c>
      <c r="AY878" s="19" t="s">
        <v>134</v>
      </c>
      <c r="BE878" s="218">
        <f>IF(N878="základní",J878,0)</f>
        <v>0</v>
      </c>
      <c r="BF878" s="218">
        <f>IF(N878="snížená",J878,0)</f>
        <v>0</v>
      </c>
      <c r="BG878" s="218">
        <f>IF(N878="zákl. přenesená",J878,0)</f>
        <v>0</v>
      </c>
      <c r="BH878" s="218">
        <f>IF(N878="sníž. přenesená",J878,0)</f>
        <v>0</v>
      </c>
      <c r="BI878" s="218">
        <f>IF(N878="nulová",J878,0)</f>
        <v>0</v>
      </c>
      <c r="BJ878" s="19" t="s">
        <v>81</v>
      </c>
      <c r="BK878" s="218">
        <f>ROUND(I878*H878,2)</f>
        <v>0</v>
      </c>
      <c r="BL878" s="19" t="s">
        <v>141</v>
      </c>
      <c r="BM878" s="217" t="s">
        <v>829</v>
      </c>
    </row>
    <row r="879" s="2" customFormat="1">
      <c r="A879" s="40"/>
      <c r="B879" s="41"/>
      <c r="C879" s="42"/>
      <c r="D879" s="219" t="s">
        <v>143</v>
      </c>
      <c r="E879" s="42"/>
      <c r="F879" s="220" t="s">
        <v>830</v>
      </c>
      <c r="G879" s="42"/>
      <c r="H879" s="42"/>
      <c r="I879" s="221"/>
      <c r="J879" s="42"/>
      <c r="K879" s="42"/>
      <c r="L879" s="46"/>
      <c r="M879" s="267"/>
      <c r="N879" s="268"/>
      <c r="O879" s="269"/>
      <c r="P879" s="269"/>
      <c r="Q879" s="269"/>
      <c r="R879" s="269"/>
      <c r="S879" s="269"/>
      <c r="T879" s="270"/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T879" s="19" t="s">
        <v>143</v>
      </c>
      <c r="AU879" s="19" t="s">
        <v>84</v>
      </c>
    </row>
    <row r="880" s="2" customFormat="1" ht="6.96" customHeight="1">
      <c r="A880" s="40"/>
      <c r="B880" s="61"/>
      <c r="C880" s="62"/>
      <c r="D880" s="62"/>
      <c r="E880" s="62"/>
      <c r="F880" s="62"/>
      <c r="G880" s="62"/>
      <c r="H880" s="62"/>
      <c r="I880" s="62"/>
      <c r="J880" s="62"/>
      <c r="K880" s="62"/>
      <c r="L880" s="46"/>
      <c r="M880" s="40"/>
      <c r="O880" s="40"/>
      <c r="P880" s="40"/>
      <c r="Q880" s="40"/>
      <c r="R880" s="40"/>
      <c r="S880" s="40"/>
      <c r="T880" s="40"/>
      <c r="U880" s="40"/>
      <c r="V880" s="40"/>
      <c r="W880" s="40"/>
      <c r="X880" s="40"/>
      <c r="Y880" s="40"/>
      <c r="Z880" s="40"/>
      <c r="AA880" s="40"/>
      <c r="AB880" s="40"/>
      <c r="AC880" s="40"/>
      <c r="AD880" s="40"/>
      <c r="AE880" s="40"/>
    </row>
  </sheetData>
  <sheetProtection sheet="1" autoFilter="0" formatColumns="0" formatRows="0" objects="1" scenarios="1" spinCount="100000" saltValue="DQz5A7HOzTovaLdxQ++E90BzvUdzUYd5kubFrwjbZwMudJNDaF34ca/SjtfRZ1Un0Esx/1+0uxG8M6Ff+yavkw==" hashValue="AQvp6OK4nYCvY9l1NZ/ecIdu8hLxavGrRV2RWLdWOi++b+L6XDMiNjUv3SbCb9b+eFeV9+3rmDe6pZsT9mYxFA==" algorithmName="SHA-512" password="CC35"/>
  <autoFilter ref="C87:K87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6_01/113106187"/>
    <hyperlink ref="F95" r:id="rId2" display="https://podminky.urs.cz/item/CS_URS_2026_01/113107166"/>
    <hyperlink ref="F102" r:id="rId3" display="https://podminky.urs.cz/item/CS_URS_2026_01/113107182"/>
    <hyperlink ref="F109" r:id="rId4" display="https://podminky.urs.cz/item/CS_URS_2026_01/113107322"/>
    <hyperlink ref="F114" r:id="rId5" display="https://podminky.urs.cz/item/CS_URS_2026_01/113107330"/>
    <hyperlink ref="F117" r:id="rId6" display="https://podminky.urs.cz/item/CS_URS_2026_01/113107342"/>
    <hyperlink ref="F120" r:id="rId7" display="https://podminky.urs.cz/item/CS_URS_2026_01/113202111"/>
    <hyperlink ref="F123" r:id="rId8" display="https://podminky.urs.cz/item/CS_URS_2026_01/121151103"/>
    <hyperlink ref="F129" r:id="rId9" display="https://podminky.urs.cz/item/CS_URS_2026_01/122452203"/>
    <hyperlink ref="F133" r:id="rId10" display="https://podminky.urs.cz/item/CS_URS_2026_01/131351100"/>
    <hyperlink ref="F137" r:id="rId11" display="https://podminky.urs.cz/item/CS_URS_2026_01/132351101"/>
    <hyperlink ref="F141" r:id="rId12" display="https://podminky.urs.cz/item/CS_URS_2026_01/132351251"/>
    <hyperlink ref="F145" r:id="rId13" display="https://podminky.urs.cz/item/CS_URS_2026_01/162351104"/>
    <hyperlink ref="F149" r:id="rId14" display="https://podminky.urs.cz/item/CS_URS_2026_01/162351124"/>
    <hyperlink ref="F157" r:id="rId15" display="https://podminky.urs.cz/item/CS_URS_2026_01/162651112"/>
    <hyperlink ref="F164" r:id="rId16" display="https://podminky.urs.cz/item/CS_URS_2026_01/167151102"/>
    <hyperlink ref="F171" r:id="rId17" display="https://podminky.urs.cz/item/CS_URS_2026_01/167151111"/>
    <hyperlink ref="F175" r:id="rId18" display="https://podminky.urs.cz/item/CS_URS_2026_01/167151112"/>
    <hyperlink ref="F179" r:id="rId19" display="https://podminky.urs.cz/item/CS_URS_2026_01/171151101"/>
    <hyperlink ref="F183" r:id="rId20" display="https://podminky.urs.cz/item/CS_URS_2026_01/171151103"/>
    <hyperlink ref="F187" r:id="rId21" display="https://podminky.urs.cz/item/CS_URS_2026_01/171203111"/>
    <hyperlink ref="F199" r:id="rId22" display="https://podminky.urs.cz/item/CS_URS_2026_01/171251201"/>
    <hyperlink ref="F205" r:id="rId23" display="https://podminky.urs.cz/item/CS_URS_2026_01/174151101"/>
    <hyperlink ref="F212" r:id="rId24" display="https://podminky.urs.cz/item/CS_URS_2026_01/175151101"/>
    <hyperlink ref="F218" r:id="rId25" display="https://podminky.urs.cz/item/CS_URS_2026_01/181152302"/>
    <hyperlink ref="F274" r:id="rId26" display="https://podminky.urs.cz/item/CS_URS_2026_01/181351103"/>
    <hyperlink ref="F281" r:id="rId27" display="https://podminky.urs.cz/item/CS_URS_2026_01/181411131"/>
    <hyperlink ref="F290" r:id="rId28" display="https://podminky.urs.cz/item/CS_URS_2026_01/181411132"/>
    <hyperlink ref="F297" r:id="rId29" display="https://podminky.urs.cz/item/CS_URS_2026_01/182251101"/>
    <hyperlink ref="F301" r:id="rId30" display="https://podminky.urs.cz/item/CS_URS_2026_01/182351123"/>
    <hyperlink ref="F307" r:id="rId31" display="https://podminky.urs.cz/item/CS_URS_2026_01/211561111"/>
    <hyperlink ref="F311" r:id="rId32" display="https://podminky.urs.cz/item/CS_URS_2026_01/212572111"/>
    <hyperlink ref="F315" r:id="rId33" display="https://podminky.urs.cz/item/CS_URS_2026_01/212755214"/>
    <hyperlink ref="F320" r:id="rId34" display="https://podminky.urs.cz/item/CS_URS_2026_01/451573111"/>
    <hyperlink ref="F324" r:id="rId35" display="https://podminky.urs.cz/item/CS_URS_2026_01/452112112"/>
    <hyperlink ref="F329" r:id="rId36" display="https://podminky.urs.cz/item/CS_URS_2026_01/452386111"/>
    <hyperlink ref="F334" r:id="rId37" display="https://podminky.urs.cz/item/CS_URS_2026_01/564851111"/>
    <hyperlink ref="F369" r:id="rId38" display="https://podminky.urs.cz/item/CS_URS_2026_01/564861111"/>
    <hyperlink ref="F396" r:id="rId39" display="https://podminky.urs.cz/item/CS_URS_2026_01/564910411"/>
    <hyperlink ref="F415" r:id="rId40" display="https://podminky.urs.cz/item/CS_URS_2026_01/564920411"/>
    <hyperlink ref="F425" r:id="rId41" display="https://podminky.urs.cz/item/CS_URS_2026_01/565135111"/>
    <hyperlink ref="F430" r:id="rId42" display="https://podminky.urs.cz/item/CS_URS_2026_01/565135121"/>
    <hyperlink ref="F445" r:id="rId43" display="https://podminky.urs.cz/item/CS_URS_2026_01/567122111"/>
    <hyperlink ref="F450" r:id="rId44" display="https://podminky.urs.cz/item/CS_URS_2026_01/573231106"/>
    <hyperlink ref="F465" r:id="rId45" display="https://podminky.urs.cz/item/CS_URS_2026_01/577133111"/>
    <hyperlink ref="F475" r:id="rId46" display="https://podminky.urs.cz/item/CS_URS_2026_01/577134221"/>
    <hyperlink ref="F490" r:id="rId47" display="https://podminky.urs.cz/item/CS_URS_2026_01/577143111"/>
    <hyperlink ref="F505" r:id="rId48" display="https://podminky.urs.cz/item/CS_URS_2026_01/577144211"/>
    <hyperlink ref="F510" r:id="rId49" display="https://podminky.urs.cz/item/CS_URS_2026_01/577144221"/>
    <hyperlink ref="F517" r:id="rId50" display="https://podminky.urs.cz/item/CS_URS_2026_01/591211111"/>
    <hyperlink ref="F524" r:id="rId51" display="https://podminky.urs.cz/item/CS_URS_2026_01/596211110"/>
    <hyperlink ref="F548" r:id="rId52" display="https://podminky.urs.cz/item/CS_URS_2026_01/596211210"/>
    <hyperlink ref="F559" r:id="rId53" display="https://podminky.urs.cz/item/CS_URS_2026_01/871313121"/>
    <hyperlink ref="F565" r:id="rId54" display="https://podminky.urs.cz/item/CS_URS_2026_01/877315211"/>
    <hyperlink ref="F570" r:id="rId55" display="https://podminky.urs.cz/item/CS_URS_2026_01/895941301"/>
    <hyperlink ref="F575" r:id="rId56" display="https://podminky.urs.cz/item/CS_URS_2026_01/895941313"/>
    <hyperlink ref="F580" r:id="rId57" display="https://podminky.urs.cz/item/CS_URS_2026_01/895941322"/>
    <hyperlink ref="F585" r:id="rId58" display="https://podminky.urs.cz/item/CS_URS_2026_01/899132111"/>
    <hyperlink ref="F590" r:id="rId59" display="https://podminky.urs.cz/item/CS_URS_2026_01/899132212"/>
    <hyperlink ref="F595" r:id="rId60" display="https://podminky.urs.cz/item/CS_URS_2026_01/899204112"/>
    <hyperlink ref="F602" r:id="rId61" display="https://podminky.urs.cz/item/CS_URS_2026_01/914111111"/>
    <hyperlink ref="F628" r:id="rId62" display="https://podminky.urs.cz/item/CS_URS_2026_01/914511112"/>
    <hyperlink ref="F643" r:id="rId63" display="https://podminky.urs.cz/item/CS_URS_2026_01/915211112"/>
    <hyperlink ref="F650" r:id="rId64" display="https://podminky.urs.cz/item/CS_URS_2026_01/915211116"/>
    <hyperlink ref="F655" r:id="rId65" display="https://podminky.urs.cz/item/CS_URS_2026_01/915231112"/>
    <hyperlink ref="F662" r:id="rId66" display="https://podminky.urs.cz/item/CS_URS_2026_01/915611111"/>
    <hyperlink ref="F664" r:id="rId67" display="https://podminky.urs.cz/item/CS_URS_2026_01/915621111"/>
    <hyperlink ref="F666" r:id="rId68" display="https://podminky.urs.cz/item/CS_URS_2026_01/916111113"/>
    <hyperlink ref="F674" r:id="rId69" display="https://podminky.urs.cz/item/CS_URS_2026_01/916111123"/>
    <hyperlink ref="F684" r:id="rId70" display="https://podminky.urs.cz/item/CS_URS_2026_01/916131213"/>
    <hyperlink ref="F774" r:id="rId71" display="https://podminky.urs.cz/item/CS_URS_2026_01/916331112"/>
    <hyperlink ref="F785" r:id="rId72" display="https://podminky.urs.cz/item/CS_URS_2026_01/916991121"/>
    <hyperlink ref="F792" r:id="rId73" display="https://podminky.urs.cz/item/CS_URS_2026_01/919731122"/>
    <hyperlink ref="F807" r:id="rId74" display="https://podminky.urs.cz/item/CS_URS_2026_01/919732211"/>
    <hyperlink ref="F822" r:id="rId75" display="https://podminky.urs.cz/item/CS_URS_2026_01/919735112"/>
    <hyperlink ref="F837" r:id="rId76" display="https://podminky.urs.cz/item/CS_URS_2026_01/938908411"/>
    <hyperlink ref="F842" r:id="rId77" display="https://podminky.urs.cz/item/CS_URS_2026_01/938909311"/>
    <hyperlink ref="F847" r:id="rId78" display="https://podminky.urs.cz/item/CS_URS_2026_01/966006132"/>
    <hyperlink ref="F851" r:id="rId79" display="https://podminky.urs.cz/item/CS_URS_2026_01/966006211"/>
    <hyperlink ref="F856" r:id="rId80" display="https://podminky.urs.cz/item/CS_URS_2026_01/997221571"/>
    <hyperlink ref="F861" r:id="rId81" display="https://podminky.urs.cz/item/CS_URS_2026_01/997221579"/>
    <hyperlink ref="F879" r:id="rId82" display="https://podminky.urs.cz/item/CS_URS_2026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III/1921 A III/1923 CHODSKÁ LHOTA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1259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92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12. 11. 2025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105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ROUND((SUM(BE85:BE183)),  2)</f>
        <v>0</v>
      </c>
      <c r="G33" s="40"/>
      <c r="H33" s="40"/>
      <c r="I33" s="150">
        <v>0.20999999999999999</v>
      </c>
      <c r="J33" s="149">
        <f>ROUND(((SUM(BE85:BE183))*I33),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ROUND((SUM(BF85:BF183)),  2)</f>
        <v>0</v>
      </c>
      <c r="G34" s="40"/>
      <c r="H34" s="40"/>
      <c r="I34" s="150">
        <v>0.12</v>
      </c>
      <c r="J34" s="149">
        <f>ROUND(((SUM(BF85:BF183))*I34),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ROUND((SUM(BG85:BG183)),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ROUND((SUM(BH85:BH183)),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ROUND((SUM(BI85:BI183)),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III/1921 A III/1923 CHODSKÁ LHOTA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103 - Oprava objízdných tras - silnice III/1921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Chodská Lhota</v>
      </c>
      <c r="G52" s="42"/>
      <c r="H52" s="42"/>
      <c r="I52" s="34" t="s">
        <v>23</v>
      </c>
      <c r="J52" s="74" t="str">
        <f>IF(J12="","",J12)</f>
        <v>12. 11. 2025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SÚS Plzeňského kraje, p.o.</v>
      </c>
      <c r="G54" s="42"/>
      <c r="H54" s="42"/>
      <c r="I54" s="34" t="s">
        <v>31</v>
      </c>
      <c r="J54" s="38" t="str">
        <f>E21</f>
        <v>Ing. Jaroslav Rojt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Jan Leinhäupel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107</v>
      </c>
      <c r="D57" s="164"/>
      <c r="E57" s="164"/>
      <c r="F57" s="164"/>
      <c r="G57" s="164"/>
      <c r="H57" s="164"/>
      <c r="I57" s="164"/>
      <c r="J57" s="165" t="s">
        <v>108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67"/>
      <c r="C60" s="168"/>
      <c r="D60" s="169" t="s">
        <v>110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111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114</v>
      </c>
      <c r="E62" s="176"/>
      <c r="F62" s="176"/>
      <c r="G62" s="176"/>
      <c r="H62" s="176"/>
      <c r="I62" s="176"/>
      <c r="J62" s="177">
        <f>J92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116</v>
      </c>
      <c r="E63" s="176"/>
      <c r="F63" s="176"/>
      <c r="G63" s="176"/>
      <c r="H63" s="176"/>
      <c r="I63" s="176"/>
      <c r="J63" s="177">
        <f>J117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117</v>
      </c>
      <c r="E64" s="176"/>
      <c r="F64" s="176"/>
      <c r="G64" s="176"/>
      <c r="H64" s="176"/>
      <c r="I64" s="176"/>
      <c r="J64" s="177">
        <f>J158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118</v>
      </c>
      <c r="E65" s="176"/>
      <c r="F65" s="176"/>
      <c r="G65" s="176"/>
      <c r="H65" s="176"/>
      <c r="I65" s="176"/>
      <c r="J65" s="177">
        <f>J179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119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III/1921 A III/1923 CHODSKÁ LHOTA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103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103 - Oprava objízdných tras - silnice III/1921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Chodská Lhota</v>
      </c>
      <c r="G79" s="42"/>
      <c r="H79" s="42"/>
      <c r="I79" s="34" t="s">
        <v>23</v>
      </c>
      <c r="J79" s="74" t="str">
        <f>IF(J12="","",J12)</f>
        <v>12. 11. 2025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>SÚS Plzeňského kraje, p.o.</v>
      </c>
      <c r="G81" s="42"/>
      <c r="H81" s="42"/>
      <c r="I81" s="34" t="s">
        <v>31</v>
      </c>
      <c r="J81" s="38" t="str">
        <f>E21</f>
        <v>Ing. Jaroslav Rojt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35</v>
      </c>
      <c r="J82" s="38" t="str">
        <f>E24</f>
        <v>Jan Leinhäupel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120</v>
      </c>
      <c r="D84" s="182" t="s">
        <v>58</v>
      </c>
      <c r="E84" s="182" t="s">
        <v>54</v>
      </c>
      <c r="F84" s="182" t="s">
        <v>55</v>
      </c>
      <c r="G84" s="182" t="s">
        <v>121</v>
      </c>
      <c r="H84" s="182" t="s">
        <v>122</v>
      </c>
      <c r="I84" s="182" t="s">
        <v>123</v>
      </c>
      <c r="J84" s="182" t="s">
        <v>108</v>
      </c>
      <c r="K84" s="183" t="s">
        <v>124</v>
      </c>
      <c r="L84" s="184"/>
      <c r="M84" s="94" t="s">
        <v>19</v>
      </c>
      <c r="N84" s="95" t="s">
        <v>43</v>
      </c>
      <c r="O84" s="95" t="s">
        <v>125</v>
      </c>
      <c r="P84" s="95" t="s">
        <v>126</v>
      </c>
      <c r="Q84" s="95" t="s">
        <v>127</v>
      </c>
      <c r="R84" s="95" t="s">
        <v>128</v>
      </c>
      <c r="S84" s="95" t="s">
        <v>129</v>
      </c>
      <c r="T84" s="96" t="s">
        <v>130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131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199.71870500000003</v>
      </c>
      <c r="S85" s="98"/>
      <c r="T85" s="188">
        <f>T86</f>
        <v>893.17000000000007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109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72</v>
      </c>
      <c r="E86" s="193" t="s">
        <v>132</v>
      </c>
      <c r="F86" s="193" t="s">
        <v>133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P87+P92+P117+P158+P179</f>
        <v>0</v>
      </c>
      <c r="Q86" s="198"/>
      <c r="R86" s="199">
        <f>R87+R92+R117+R158+R179</f>
        <v>199.71870500000003</v>
      </c>
      <c r="S86" s="198"/>
      <c r="T86" s="200">
        <f>T87+T92+T117+T158+T179</f>
        <v>893.17000000000007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81</v>
      </c>
      <c r="AT86" s="202" t="s">
        <v>72</v>
      </c>
      <c r="AU86" s="202" t="s">
        <v>73</v>
      </c>
      <c r="AY86" s="201" t="s">
        <v>134</v>
      </c>
      <c r="BK86" s="203">
        <f>BK87+BK92+BK117+BK158+BK179</f>
        <v>0</v>
      </c>
    </row>
    <row r="87" s="12" customFormat="1" ht="22.8" customHeight="1">
      <c r="A87" s="12"/>
      <c r="B87" s="190"/>
      <c r="C87" s="191"/>
      <c r="D87" s="192" t="s">
        <v>72</v>
      </c>
      <c r="E87" s="204" t="s">
        <v>81</v>
      </c>
      <c r="F87" s="204" t="s">
        <v>135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SUM(P88:P91)</f>
        <v>0</v>
      </c>
      <c r="Q87" s="198"/>
      <c r="R87" s="199">
        <f>SUM(R88:R91)</f>
        <v>0.052300000000000006</v>
      </c>
      <c r="S87" s="198"/>
      <c r="T87" s="200">
        <f>SUM(T88:T91)</f>
        <v>601.45000000000005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81</v>
      </c>
      <c r="AT87" s="202" t="s">
        <v>72</v>
      </c>
      <c r="AU87" s="202" t="s">
        <v>81</v>
      </c>
      <c r="AY87" s="201" t="s">
        <v>134</v>
      </c>
      <c r="BK87" s="203">
        <f>SUM(BK88:BK91)</f>
        <v>0</v>
      </c>
    </row>
    <row r="88" s="2" customFormat="1" ht="24.15" customHeight="1">
      <c r="A88" s="40"/>
      <c r="B88" s="41"/>
      <c r="C88" s="206" t="s">
        <v>81</v>
      </c>
      <c r="D88" s="206" t="s">
        <v>136</v>
      </c>
      <c r="E88" s="207" t="s">
        <v>1260</v>
      </c>
      <c r="F88" s="208" t="s">
        <v>1261</v>
      </c>
      <c r="G88" s="209" t="s">
        <v>139</v>
      </c>
      <c r="H88" s="210">
        <v>5230</v>
      </c>
      <c r="I88" s="211"/>
      <c r="J88" s="212">
        <f>ROUND(I88*H88,2)</f>
        <v>0</v>
      </c>
      <c r="K88" s="208" t="s">
        <v>140</v>
      </c>
      <c r="L88" s="46"/>
      <c r="M88" s="213" t="s">
        <v>19</v>
      </c>
      <c r="N88" s="214" t="s">
        <v>44</v>
      </c>
      <c r="O88" s="86"/>
      <c r="P88" s="215">
        <f>O88*H88</f>
        <v>0</v>
      </c>
      <c r="Q88" s="215">
        <v>1.0000000000000001E-05</v>
      </c>
      <c r="R88" s="215">
        <f>Q88*H88</f>
        <v>0.052300000000000006</v>
      </c>
      <c r="S88" s="215">
        <v>0.11500000000000001</v>
      </c>
      <c r="T88" s="216">
        <f>S88*H88</f>
        <v>601.45000000000005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141</v>
      </c>
      <c r="AT88" s="217" t="s">
        <v>136</v>
      </c>
      <c r="AU88" s="217" t="s">
        <v>84</v>
      </c>
      <c r="AY88" s="19" t="s">
        <v>134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81</v>
      </c>
      <c r="BK88" s="218">
        <f>ROUND(I88*H88,2)</f>
        <v>0</v>
      </c>
      <c r="BL88" s="19" t="s">
        <v>141</v>
      </c>
      <c r="BM88" s="217" t="s">
        <v>1262</v>
      </c>
    </row>
    <row r="89" s="2" customFormat="1">
      <c r="A89" s="40"/>
      <c r="B89" s="41"/>
      <c r="C89" s="42"/>
      <c r="D89" s="219" t="s">
        <v>143</v>
      </c>
      <c r="E89" s="42"/>
      <c r="F89" s="220" t="s">
        <v>1263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143</v>
      </c>
      <c r="AU89" s="19" t="s">
        <v>84</v>
      </c>
    </row>
    <row r="90" s="13" customFormat="1">
      <c r="A90" s="13"/>
      <c r="B90" s="224"/>
      <c r="C90" s="225"/>
      <c r="D90" s="226" t="s">
        <v>145</v>
      </c>
      <c r="E90" s="227" t="s">
        <v>19</v>
      </c>
      <c r="F90" s="228" t="s">
        <v>146</v>
      </c>
      <c r="G90" s="225"/>
      <c r="H90" s="227" t="s">
        <v>19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145</v>
      </c>
      <c r="AU90" s="234" t="s">
        <v>84</v>
      </c>
      <c r="AV90" s="13" t="s">
        <v>81</v>
      </c>
      <c r="AW90" s="13" t="s">
        <v>34</v>
      </c>
      <c r="AX90" s="13" t="s">
        <v>73</v>
      </c>
      <c r="AY90" s="234" t="s">
        <v>134</v>
      </c>
    </row>
    <row r="91" s="14" customFormat="1">
      <c r="A91" s="14"/>
      <c r="B91" s="235"/>
      <c r="C91" s="236"/>
      <c r="D91" s="226" t="s">
        <v>145</v>
      </c>
      <c r="E91" s="237" t="s">
        <v>19</v>
      </c>
      <c r="F91" s="238" t="s">
        <v>1264</v>
      </c>
      <c r="G91" s="236"/>
      <c r="H91" s="239">
        <v>5230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5" t="s">
        <v>145</v>
      </c>
      <c r="AU91" s="245" t="s">
        <v>84</v>
      </c>
      <c r="AV91" s="14" t="s">
        <v>84</v>
      </c>
      <c r="AW91" s="14" t="s">
        <v>34</v>
      </c>
      <c r="AX91" s="14" t="s">
        <v>81</v>
      </c>
      <c r="AY91" s="245" t="s">
        <v>134</v>
      </c>
    </row>
    <row r="92" s="12" customFormat="1" ht="22.8" customHeight="1">
      <c r="A92" s="12"/>
      <c r="B92" s="190"/>
      <c r="C92" s="191"/>
      <c r="D92" s="192" t="s">
        <v>72</v>
      </c>
      <c r="E92" s="204" t="s">
        <v>174</v>
      </c>
      <c r="F92" s="204" t="s">
        <v>380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SUM(P93:P116)</f>
        <v>0</v>
      </c>
      <c r="Q92" s="198"/>
      <c r="R92" s="199">
        <f>SUM(R93:R116)</f>
        <v>197.67125000000002</v>
      </c>
      <c r="S92" s="198"/>
      <c r="T92" s="200">
        <f>SUM(T93:T116)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81</v>
      </c>
      <c r="AT92" s="202" t="s">
        <v>72</v>
      </c>
      <c r="AU92" s="202" t="s">
        <v>81</v>
      </c>
      <c r="AY92" s="201" t="s">
        <v>134</v>
      </c>
      <c r="BK92" s="203">
        <f>SUM(BK93:BK116)</f>
        <v>0</v>
      </c>
    </row>
    <row r="93" s="2" customFormat="1" ht="24.15" customHeight="1">
      <c r="A93" s="40"/>
      <c r="B93" s="41"/>
      <c r="C93" s="206" t="s">
        <v>84</v>
      </c>
      <c r="D93" s="206" t="s">
        <v>136</v>
      </c>
      <c r="E93" s="207" t="s">
        <v>1265</v>
      </c>
      <c r="F93" s="208" t="s">
        <v>1266</v>
      </c>
      <c r="G93" s="209" t="s">
        <v>139</v>
      </c>
      <c r="H93" s="210">
        <v>1070</v>
      </c>
      <c r="I93" s="211"/>
      <c r="J93" s="212">
        <f>ROUND(I93*H93,2)</f>
        <v>0</v>
      </c>
      <c r="K93" s="208" t="s">
        <v>140</v>
      </c>
      <c r="L93" s="46"/>
      <c r="M93" s="213" t="s">
        <v>19</v>
      </c>
      <c r="N93" s="214" t="s">
        <v>44</v>
      </c>
      <c r="O93" s="86"/>
      <c r="P93" s="215">
        <f>O93*H93</f>
        <v>0</v>
      </c>
      <c r="Q93" s="215">
        <v>0.108</v>
      </c>
      <c r="R93" s="215">
        <f>Q93*H93</f>
        <v>115.56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141</v>
      </c>
      <c r="AT93" s="217" t="s">
        <v>136</v>
      </c>
      <c r="AU93" s="217" t="s">
        <v>84</v>
      </c>
      <c r="AY93" s="19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81</v>
      </c>
      <c r="BK93" s="218">
        <f>ROUND(I93*H93,2)</f>
        <v>0</v>
      </c>
      <c r="BL93" s="19" t="s">
        <v>141</v>
      </c>
      <c r="BM93" s="217" t="s">
        <v>1267</v>
      </c>
    </row>
    <row r="94" s="2" customFormat="1">
      <c r="A94" s="40"/>
      <c r="B94" s="41"/>
      <c r="C94" s="42"/>
      <c r="D94" s="219" t="s">
        <v>143</v>
      </c>
      <c r="E94" s="42"/>
      <c r="F94" s="220" t="s">
        <v>1268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143</v>
      </c>
      <c r="AU94" s="19" t="s">
        <v>84</v>
      </c>
    </row>
    <row r="95" s="13" customFormat="1">
      <c r="A95" s="13"/>
      <c r="B95" s="224"/>
      <c r="C95" s="225"/>
      <c r="D95" s="226" t="s">
        <v>145</v>
      </c>
      <c r="E95" s="227" t="s">
        <v>19</v>
      </c>
      <c r="F95" s="228" t="s">
        <v>1269</v>
      </c>
      <c r="G95" s="225"/>
      <c r="H95" s="227" t="s">
        <v>19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145</v>
      </c>
      <c r="AU95" s="234" t="s">
        <v>84</v>
      </c>
      <c r="AV95" s="13" t="s">
        <v>81</v>
      </c>
      <c r="AW95" s="13" t="s">
        <v>34</v>
      </c>
      <c r="AX95" s="13" t="s">
        <v>73</v>
      </c>
      <c r="AY95" s="234" t="s">
        <v>134</v>
      </c>
    </row>
    <row r="96" s="14" customFormat="1">
      <c r="A96" s="14"/>
      <c r="B96" s="235"/>
      <c r="C96" s="236"/>
      <c r="D96" s="226" t="s">
        <v>145</v>
      </c>
      <c r="E96" s="237" t="s">
        <v>19</v>
      </c>
      <c r="F96" s="238" t="s">
        <v>1270</v>
      </c>
      <c r="G96" s="236"/>
      <c r="H96" s="239">
        <v>535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145</v>
      </c>
      <c r="AU96" s="245" t="s">
        <v>84</v>
      </c>
      <c r="AV96" s="14" t="s">
        <v>84</v>
      </c>
      <c r="AW96" s="14" t="s">
        <v>34</v>
      </c>
      <c r="AX96" s="14" t="s">
        <v>73</v>
      </c>
      <c r="AY96" s="245" t="s">
        <v>134</v>
      </c>
    </row>
    <row r="97" s="14" customFormat="1">
      <c r="A97" s="14"/>
      <c r="B97" s="235"/>
      <c r="C97" s="236"/>
      <c r="D97" s="226" t="s">
        <v>145</v>
      </c>
      <c r="E97" s="237" t="s">
        <v>19</v>
      </c>
      <c r="F97" s="238" t="s">
        <v>1271</v>
      </c>
      <c r="G97" s="236"/>
      <c r="H97" s="239">
        <v>535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145</v>
      </c>
      <c r="AU97" s="245" t="s">
        <v>84</v>
      </c>
      <c r="AV97" s="14" t="s">
        <v>84</v>
      </c>
      <c r="AW97" s="14" t="s">
        <v>34</v>
      </c>
      <c r="AX97" s="14" t="s">
        <v>73</v>
      </c>
      <c r="AY97" s="245" t="s">
        <v>134</v>
      </c>
    </row>
    <row r="98" s="15" customFormat="1">
      <c r="A98" s="15"/>
      <c r="B98" s="246"/>
      <c r="C98" s="247"/>
      <c r="D98" s="226" t="s">
        <v>145</v>
      </c>
      <c r="E98" s="248" t="s">
        <v>19</v>
      </c>
      <c r="F98" s="249" t="s">
        <v>153</v>
      </c>
      <c r="G98" s="247"/>
      <c r="H98" s="250">
        <v>1070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6" t="s">
        <v>145</v>
      </c>
      <c r="AU98" s="256" t="s">
        <v>84</v>
      </c>
      <c r="AV98" s="15" t="s">
        <v>141</v>
      </c>
      <c r="AW98" s="15" t="s">
        <v>34</v>
      </c>
      <c r="AX98" s="15" t="s">
        <v>81</v>
      </c>
      <c r="AY98" s="256" t="s">
        <v>134</v>
      </c>
    </row>
    <row r="99" s="2" customFormat="1" ht="24.15" customHeight="1">
      <c r="A99" s="40"/>
      <c r="B99" s="41"/>
      <c r="C99" s="206" t="s">
        <v>158</v>
      </c>
      <c r="D99" s="206" t="s">
        <v>136</v>
      </c>
      <c r="E99" s="207" t="s">
        <v>1272</v>
      </c>
      <c r="F99" s="208" t="s">
        <v>1273</v>
      </c>
      <c r="G99" s="209" t="s">
        <v>139</v>
      </c>
      <c r="H99" s="210">
        <v>525</v>
      </c>
      <c r="I99" s="211"/>
      <c r="J99" s="212">
        <f>ROUND(I99*H99,2)</f>
        <v>0</v>
      </c>
      <c r="K99" s="208" t="s">
        <v>140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0.15620000000000001</v>
      </c>
      <c r="R99" s="215">
        <f>Q99*H99</f>
        <v>82.00500000000001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141</v>
      </c>
      <c r="AT99" s="217" t="s">
        <v>136</v>
      </c>
      <c r="AU99" s="217" t="s">
        <v>84</v>
      </c>
      <c r="AY99" s="19" t="s">
        <v>134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141</v>
      </c>
      <c r="BM99" s="217" t="s">
        <v>1274</v>
      </c>
    </row>
    <row r="100" s="2" customFormat="1">
      <c r="A100" s="40"/>
      <c r="B100" s="41"/>
      <c r="C100" s="42"/>
      <c r="D100" s="219" t="s">
        <v>143</v>
      </c>
      <c r="E100" s="42"/>
      <c r="F100" s="220" t="s">
        <v>1275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143</v>
      </c>
      <c r="AU100" s="19" t="s">
        <v>84</v>
      </c>
    </row>
    <row r="101" s="13" customFormat="1">
      <c r="A101" s="13"/>
      <c r="B101" s="224"/>
      <c r="C101" s="225"/>
      <c r="D101" s="226" t="s">
        <v>145</v>
      </c>
      <c r="E101" s="227" t="s">
        <v>19</v>
      </c>
      <c r="F101" s="228" t="s">
        <v>1276</v>
      </c>
      <c r="G101" s="225"/>
      <c r="H101" s="227" t="s">
        <v>19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145</v>
      </c>
      <c r="AU101" s="234" t="s">
        <v>84</v>
      </c>
      <c r="AV101" s="13" t="s">
        <v>81</v>
      </c>
      <c r="AW101" s="13" t="s">
        <v>34</v>
      </c>
      <c r="AX101" s="13" t="s">
        <v>73</v>
      </c>
      <c r="AY101" s="234" t="s">
        <v>134</v>
      </c>
    </row>
    <row r="102" s="14" customFormat="1">
      <c r="A102" s="14"/>
      <c r="B102" s="235"/>
      <c r="C102" s="236"/>
      <c r="D102" s="226" t="s">
        <v>145</v>
      </c>
      <c r="E102" s="237" t="s">
        <v>19</v>
      </c>
      <c r="F102" s="238" t="s">
        <v>1277</v>
      </c>
      <c r="G102" s="236"/>
      <c r="H102" s="239">
        <v>525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145</v>
      </c>
      <c r="AU102" s="245" t="s">
        <v>84</v>
      </c>
      <c r="AV102" s="14" t="s">
        <v>84</v>
      </c>
      <c r="AW102" s="14" t="s">
        <v>34</v>
      </c>
      <c r="AX102" s="14" t="s">
        <v>81</v>
      </c>
      <c r="AY102" s="245" t="s">
        <v>134</v>
      </c>
    </row>
    <row r="103" s="13" customFormat="1">
      <c r="A103" s="13"/>
      <c r="B103" s="224"/>
      <c r="C103" s="225"/>
      <c r="D103" s="226" t="s">
        <v>145</v>
      </c>
      <c r="E103" s="227" t="s">
        <v>19</v>
      </c>
      <c r="F103" s="228" t="s">
        <v>1278</v>
      </c>
      <c r="G103" s="225"/>
      <c r="H103" s="227" t="s">
        <v>19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145</v>
      </c>
      <c r="AU103" s="234" t="s">
        <v>84</v>
      </c>
      <c r="AV103" s="13" t="s">
        <v>81</v>
      </c>
      <c r="AW103" s="13" t="s">
        <v>34</v>
      </c>
      <c r="AX103" s="13" t="s">
        <v>73</v>
      </c>
      <c r="AY103" s="234" t="s">
        <v>134</v>
      </c>
    </row>
    <row r="104" s="2" customFormat="1" ht="16.5" customHeight="1">
      <c r="A104" s="40"/>
      <c r="B104" s="41"/>
      <c r="C104" s="206" t="s">
        <v>141</v>
      </c>
      <c r="D104" s="206" t="s">
        <v>136</v>
      </c>
      <c r="E104" s="207" t="s">
        <v>1279</v>
      </c>
      <c r="F104" s="208" t="s">
        <v>1280</v>
      </c>
      <c r="G104" s="209" t="s">
        <v>168</v>
      </c>
      <c r="H104" s="210">
        <v>125</v>
      </c>
      <c r="I104" s="211"/>
      <c r="J104" s="212">
        <f>ROUND(I104*H104,2)</f>
        <v>0</v>
      </c>
      <c r="K104" s="208" t="s">
        <v>140</v>
      </c>
      <c r="L104" s="46"/>
      <c r="M104" s="213" t="s">
        <v>19</v>
      </c>
      <c r="N104" s="214" t="s">
        <v>44</v>
      </c>
      <c r="O104" s="86"/>
      <c r="P104" s="215">
        <f>O104*H104</f>
        <v>0</v>
      </c>
      <c r="Q104" s="215">
        <v>0.00084999999999999995</v>
      </c>
      <c r="R104" s="215">
        <f>Q104*H104</f>
        <v>0.10625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141</v>
      </c>
      <c r="AT104" s="217" t="s">
        <v>136</v>
      </c>
      <c r="AU104" s="217" t="s">
        <v>84</v>
      </c>
      <c r="AY104" s="19" t="s">
        <v>134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81</v>
      </c>
      <c r="BK104" s="218">
        <f>ROUND(I104*H104,2)</f>
        <v>0</v>
      </c>
      <c r="BL104" s="19" t="s">
        <v>141</v>
      </c>
      <c r="BM104" s="217" t="s">
        <v>1281</v>
      </c>
    </row>
    <row r="105" s="2" customFormat="1">
      <c r="A105" s="40"/>
      <c r="B105" s="41"/>
      <c r="C105" s="42"/>
      <c r="D105" s="219" t="s">
        <v>143</v>
      </c>
      <c r="E105" s="42"/>
      <c r="F105" s="220" t="s">
        <v>1282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143</v>
      </c>
      <c r="AU105" s="19" t="s">
        <v>84</v>
      </c>
    </row>
    <row r="106" s="13" customFormat="1">
      <c r="A106" s="13"/>
      <c r="B106" s="224"/>
      <c r="C106" s="225"/>
      <c r="D106" s="226" t="s">
        <v>145</v>
      </c>
      <c r="E106" s="227" t="s">
        <v>19</v>
      </c>
      <c r="F106" s="228" t="s">
        <v>1283</v>
      </c>
      <c r="G106" s="225"/>
      <c r="H106" s="227" t="s">
        <v>19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145</v>
      </c>
      <c r="AU106" s="234" t="s">
        <v>84</v>
      </c>
      <c r="AV106" s="13" t="s">
        <v>81</v>
      </c>
      <c r="AW106" s="13" t="s">
        <v>34</v>
      </c>
      <c r="AX106" s="13" t="s">
        <v>73</v>
      </c>
      <c r="AY106" s="234" t="s">
        <v>134</v>
      </c>
    </row>
    <row r="107" s="14" customFormat="1">
      <c r="A107" s="14"/>
      <c r="B107" s="235"/>
      <c r="C107" s="236"/>
      <c r="D107" s="226" t="s">
        <v>145</v>
      </c>
      <c r="E107" s="237" t="s">
        <v>19</v>
      </c>
      <c r="F107" s="238" t="s">
        <v>1284</v>
      </c>
      <c r="G107" s="236"/>
      <c r="H107" s="239">
        <v>125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145</v>
      </c>
      <c r="AU107" s="245" t="s">
        <v>84</v>
      </c>
      <c r="AV107" s="14" t="s">
        <v>84</v>
      </c>
      <c r="AW107" s="14" t="s">
        <v>34</v>
      </c>
      <c r="AX107" s="14" t="s">
        <v>81</v>
      </c>
      <c r="AY107" s="245" t="s">
        <v>134</v>
      </c>
    </row>
    <row r="108" s="13" customFormat="1">
      <c r="A108" s="13"/>
      <c r="B108" s="224"/>
      <c r="C108" s="225"/>
      <c r="D108" s="226" t="s">
        <v>145</v>
      </c>
      <c r="E108" s="227" t="s">
        <v>19</v>
      </c>
      <c r="F108" s="228" t="s">
        <v>1285</v>
      </c>
      <c r="G108" s="225"/>
      <c r="H108" s="227" t="s">
        <v>19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145</v>
      </c>
      <c r="AU108" s="234" t="s">
        <v>84</v>
      </c>
      <c r="AV108" s="13" t="s">
        <v>81</v>
      </c>
      <c r="AW108" s="13" t="s">
        <v>34</v>
      </c>
      <c r="AX108" s="13" t="s">
        <v>73</v>
      </c>
      <c r="AY108" s="234" t="s">
        <v>134</v>
      </c>
    </row>
    <row r="109" s="2" customFormat="1" ht="16.5" customHeight="1">
      <c r="A109" s="40"/>
      <c r="B109" s="41"/>
      <c r="C109" s="206" t="s">
        <v>174</v>
      </c>
      <c r="D109" s="206" t="s">
        <v>136</v>
      </c>
      <c r="E109" s="207" t="s">
        <v>1286</v>
      </c>
      <c r="F109" s="208" t="s">
        <v>1287</v>
      </c>
      <c r="G109" s="209" t="s">
        <v>139</v>
      </c>
      <c r="H109" s="210">
        <v>5230</v>
      </c>
      <c r="I109" s="211"/>
      <c r="J109" s="212">
        <f>ROUND(I109*H109,2)</f>
        <v>0</v>
      </c>
      <c r="K109" s="208" t="s">
        <v>140</v>
      </c>
      <c r="L109" s="46"/>
      <c r="M109" s="213" t="s">
        <v>19</v>
      </c>
      <c r="N109" s="214" t="s">
        <v>44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141</v>
      </c>
      <c r="AT109" s="217" t="s">
        <v>136</v>
      </c>
      <c r="AU109" s="217" t="s">
        <v>84</v>
      </c>
      <c r="AY109" s="19" t="s">
        <v>134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81</v>
      </c>
      <c r="BK109" s="218">
        <f>ROUND(I109*H109,2)</f>
        <v>0</v>
      </c>
      <c r="BL109" s="19" t="s">
        <v>141</v>
      </c>
      <c r="BM109" s="217" t="s">
        <v>1288</v>
      </c>
    </row>
    <row r="110" s="2" customFormat="1">
      <c r="A110" s="40"/>
      <c r="B110" s="41"/>
      <c r="C110" s="42"/>
      <c r="D110" s="219" t="s">
        <v>143</v>
      </c>
      <c r="E110" s="42"/>
      <c r="F110" s="220" t="s">
        <v>1289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143</v>
      </c>
      <c r="AU110" s="19" t="s">
        <v>84</v>
      </c>
    </row>
    <row r="111" s="13" customFormat="1">
      <c r="A111" s="13"/>
      <c r="B111" s="224"/>
      <c r="C111" s="225"/>
      <c r="D111" s="226" t="s">
        <v>145</v>
      </c>
      <c r="E111" s="227" t="s">
        <v>19</v>
      </c>
      <c r="F111" s="228" t="s">
        <v>146</v>
      </c>
      <c r="G111" s="225"/>
      <c r="H111" s="227" t="s">
        <v>19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145</v>
      </c>
      <c r="AU111" s="234" t="s">
        <v>84</v>
      </c>
      <c r="AV111" s="13" t="s">
        <v>81</v>
      </c>
      <c r="AW111" s="13" t="s">
        <v>34</v>
      </c>
      <c r="AX111" s="13" t="s">
        <v>73</v>
      </c>
      <c r="AY111" s="234" t="s">
        <v>134</v>
      </c>
    </row>
    <row r="112" s="14" customFormat="1">
      <c r="A112" s="14"/>
      <c r="B112" s="235"/>
      <c r="C112" s="236"/>
      <c r="D112" s="226" t="s">
        <v>145</v>
      </c>
      <c r="E112" s="237" t="s">
        <v>19</v>
      </c>
      <c r="F112" s="238" t="s">
        <v>1264</v>
      </c>
      <c r="G112" s="236"/>
      <c r="H112" s="239">
        <v>5230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145</v>
      </c>
      <c r="AU112" s="245" t="s">
        <v>84</v>
      </c>
      <c r="AV112" s="14" t="s">
        <v>84</v>
      </c>
      <c r="AW112" s="14" t="s">
        <v>34</v>
      </c>
      <c r="AX112" s="14" t="s">
        <v>81</v>
      </c>
      <c r="AY112" s="245" t="s">
        <v>134</v>
      </c>
    </row>
    <row r="113" s="2" customFormat="1" ht="24.15" customHeight="1">
      <c r="A113" s="40"/>
      <c r="B113" s="41"/>
      <c r="C113" s="206" t="s">
        <v>184</v>
      </c>
      <c r="D113" s="206" t="s">
        <v>136</v>
      </c>
      <c r="E113" s="207" t="s">
        <v>1290</v>
      </c>
      <c r="F113" s="208" t="s">
        <v>1291</v>
      </c>
      <c r="G113" s="209" t="s">
        <v>139</v>
      </c>
      <c r="H113" s="210">
        <v>5230</v>
      </c>
      <c r="I113" s="211"/>
      <c r="J113" s="212">
        <f>ROUND(I113*H113,2)</f>
        <v>0</v>
      </c>
      <c r="K113" s="208" t="s">
        <v>140</v>
      </c>
      <c r="L113" s="46"/>
      <c r="M113" s="213" t="s">
        <v>19</v>
      </c>
      <c r="N113" s="214" t="s">
        <v>44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141</v>
      </c>
      <c r="AT113" s="217" t="s">
        <v>136</v>
      </c>
      <c r="AU113" s="217" t="s">
        <v>84</v>
      </c>
      <c r="AY113" s="19" t="s">
        <v>134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81</v>
      </c>
      <c r="BK113" s="218">
        <f>ROUND(I113*H113,2)</f>
        <v>0</v>
      </c>
      <c r="BL113" s="19" t="s">
        <v>141</v>
      </c>
      <c r="BM113" s="217" t="s">
        <v>1292</v>
      </c>
    </row>
    <row r="114" s="2" customFormat="1">
      <c r="A114" s="40"/>
      <c r="B114" s="41"/>
      <c r="C114" s="42"/>
      <c r="D114" s="219" t="s">
        <v>143</v>
      </c>
      <c r="E114" s="42"/>
      <c r="F114" s="220" t="s">
        <v>1293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143</v>
      </c>
      <c r="AU114" s="19" t="s">
        <v>84</v>
      </c>
    </row>
    <row r="115" s="13" customFormat="1">
      <c r="A115" s="13"/>
      <c r="B115" s="224"/>
      <c r="C115" s="225"/>
      <c r="D115" s="226" t="s">
        <v>145</v>
      </c>
      <c r="E115" s="227" t="s">
        <v>19</v>
      </c>
      <c r="F115" s="228" t="s">
        <v>146</v>
      </c>
      <c r="G115" s="225"/>
      <c r="H115" s="227" t="s">
        <v>19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145</v>
      </c>
      <c r="AU115" s="234" t="s">
        <v>84</v>
      </c>
      <c r="AV115" s="13" t="s">
        <v>81</v>
      </c>
      <c r="AW115" s="13" t="s">
        <v>34</v>
      </c>
      <c r="AX115" s="13" t="s">
        <v>73</v>
      </c>
      <c r="AY115" s="234" t="s">
        <v>134</v>
      </c>
    </row>
    <row r="116" s="14" customFormat="1">
      <c r="A116" s="14"/>
      <c r="B116" s="235"/>
      <c r="C116" s="236"/>
      <c r="D116" s="226" t="s">
        <v>145</v>
      </c>
      <c r="E116" s="237" t="s">
        <v>19</v>
      </c>
      <c r="F116" s="238" t="s">
        <v>1264</v>
      </c>
      <c r="G116" s="236"/>
      <c r="H116" s="239">
        <v>5230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145</v>
      </c>
      <c r="AU116" s="245" t="s">
        <v>84</v>
      </c>
      <c r="AV116" s="14" t="s">
        <v>84</v>
      </c>
      <c r="AW116" s="14" t="s">
        <v>34</v>
      </c>
      <c r="AX116" s="14" t="s">
        <v>81</v>
      </c>
      <c r="AY116" s="245" t="s">
        <v>134</v>
      </c>
    </row>
    <row r="117" s="12" customFormat="1" ht="22.8" customHeight="1">
      <c r="A117" s="12"/>
      <c r="B117" s="190"/>
      <c r="C117" s="191"/>
      <c r="D117" s="192" t="s">
        <v>72</v>
      </c>
      <c r="E117" s="204" t="s">
        <v>209</v>
      </c>
      <c r="F117" s="204" t="s">
        <v>541</v>
      </c>
      <c r="G117" s="191"/>
      <c r="H117" s="191"/>
      <c r="I117" s="194"/>
      <c r="J117" s="205">
        <f>BK117</f>
        <v>0</v>
      </c>
      <c r="K117" s="191"/>
      <c r="L117" s="196"/>
      <c r="M117" s="197"/>
      <c r="N117" s="198"/>
      <c r="O117" s="198"/>
      <c r="P117" s="199">
        <f>SUM(P118:P157)</f>
        <v>0</v>
      </c>
      <c r="Q117" s="198"/>
      <c r="R117" s="199">
        <f>SUM(R118:R157)</f>
        <v>1.995155</v>
      </c>
      <c r="S117" s="198"/>
      <c r="T117" s="200">
        <f>SUM(T118:T157)</f>
        <v>291.72000000000003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1" t="s">
        <v>81</v>
      </c>
      <c r="AT117" s="202" t="s">
        <v>72</v>
      </c>
      <c r="AU117" s="202" t="s">
        <v>81</v>
      </c>
      <c r="AY117" s="201" t="s">
        <v>134</v>
      </c>
      <c r="BK117" s="203">
        <f>SUM(BK118:BK157)</f>
        <v>0</v>
      </c>
    </row>
    <row r="118" s="2" customFormat="1" ht="16.5" customHeight="1">
      <c r="A118" s="40"/>
      <c r="B118" s="41"/>
      <c r="C118" s="206" t="s">
        <v>190</v>
      </c>
      <c r="D118" s="206" t="s">
        <v>136</v>
      </c>
      <c r="E118" s="207" t="s">
        <v>1294</v>
      </c>
      <c r="F118" s="208" t="s">
        <v>1295</v>
      </c>
      <c r="G118" s="209" t="s">
        <v>139</v>
      </c>
      <c r="H118" s="210">
        <v>125</v>
      </c>
      <c r="I118" s="211"/>
      <c r="J118" s="212">
        <f>ROUND(I118*H118,2)</f>
        <v>0</v>
      </c>
      <c r="K118" s="208" t="s">
        <v>140</v>
      </c>
      <c r="L118" s="46"/>
      <c r="M118" s="213" t="s">
        <v>19</v>
      </c>
      <c r="N118" s="214" t="s">
        <v>44</v>
      </c>
      <c r="O118" s="86"/>
      <c r="P118" s="215">
        <f>O118*H118</f>
        <v>0</v>
      </c>
      <c r="Q118" s="215">
        <v>0.015910000000000001</v>
      </c>
      <c r="R118" s="215">
        <f>Q118*H118</f>
        <v>1.98875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141</v>
      </c>
      <c r="AT118" s="217" t="s">
        <v>136</v>
      </c>
      <c r="AU118" s="217" t="s">
        <v>84</v>
      </c>
      <c r="AY118" s="19" t="s">
        <v>134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81</v>
      </c>
      <c r="BK118" s="218">
        <f>ROUND(I118*H118,2)</f>
        <v>0</v>
      </c>
      <c r="BL118" s="19" t="s">
        <v>141</v>
      </c>
      <c r="BM118" s="217" t="s">
        <v>1296</v>
      </c>
    </row>
    <row r="119" s="2" customFormat="1">
      <c r="A119" s="40"/>
      <c r="B119" s="41"/>
      <c r="C119" s="42"/>
      <c r="D119" s="219" t="s">
        <v>143</v>
      </c>
      <c r="E119" s="42"/>
      <c r="F119" s="220" t="s">
        <v>1297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143</v>
      </c>
      <c r="AU119" s="19" t="s">
        <v>84</v>
      </c>
    </row>
    <row r="120" s="13" customFormat="1">
      <c r="A120" s="13"/>
      <c r="B120" s="224"/>
      <c r="C120" s="225"/>
      <c r="D120" s="226" t="s">
        <v>145</v>
      </c>
      <c r="E120" s="227" t="s">
        <v>19</v>
      </c>
      <c r="F120" s="228" t="s">
        <v>1283</v>
      </c>
      <c r="G120" s="225"/>
      <c r="H120" s="227" t="s">
        <v>19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145</v>
      </c>
      <c r="AU120" s="234" t="s">
        <v>84</v>
      </c>
      <c r="AV120" s="13" t="s">
        <v>81</v>
      </c>
      <c r="AW120" s="13" t="s">
        <v>34</v>
      </c>
      <c r="AX120" s="13" t="s">
        <v>73</v>
      </c>
      <c r="AY120" s="234" t="s">
        <v>134</v>
      </c>
    </row>
    <row r="121" s="14" customFormat="1">
      <c r="A121" s="14"/>
      <c r="B121" s="235"/>
      <c r="C121" s="236"/>
      <c r="D121" s="226" t="s">
        <v>145</v>
      </c>
      <c r="E121" s="237" t="s">
        <v>19</v>
      </c>
      <c r="F121" s="238" t="s">
        <v>1298</v>
      </c>
      <c r="G121" s="236"/>
      <c r="H121" s="239">
        <v>125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145</v>
      </c>
      <c r="AU121" s="245" t="s">
        <v>84</v>
      </c>
      <c r="AV121" s="14" t="s">
        <v>84</v>
      </c>
      <c r="AW121" s="14" t="s">
        <v>34</v>
      </c>
      <c r="AX121" s="14" t="s">
        <v>81</v>
      </c>
      <c r="AY121" s="245" t="s">
        <v>134</v>
      </c>
    </row>
    <row r="122" s="13" customFormat="1">
      <c r="A122" s="13"/>
      <c r="B122" s="224"/>
      <c r="C122" s="225"/>
      <c r="D122" s="226" t="s">
        <v>145</v>
      </c>
      <c r="E122" s="227" t="s">
        <v>19</v>
      </c>
      <c r="F122" s="228" t="s">
        <v>1299</v>
      </c>
      <c r="G122" s="225"/>
      <c r="H122" s="227" t="s">
        <v>19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145</v>
      </c>
      <c r="AU122" s="234" t="s">
        <v>84</v>
      </c>
      <c r="AV122" s="13" t="s">
        <v>81</v>
      </c>
      <c r="AW122" s="13" t="s">
        <v>34</v>
      </c>
      <c r="AX122" s="13" t="s">
        <v>73</v>
      </c>
      <c r="AY122" s="234" t="s">
        <v>134</v>
      </c>
    </row>
    <row r="123" s="2" customFormat="1" ht="24.15" customHeight="1">
      <c r="A123" s="40"/>
      <c r="B123" s="41"/>
      <c r="C123" s="206" t="s">
        <v>200</v>
      </c>
      <c r="D123" s="206" t="s">
        <v>136</v>
      </c>
      <c r="E123" s="207" t="s">
        <v>1300</v>
      </c>
      <c r="F123" s="208" t="s">
        <v>1301</v>
      </c>
      <c r="G123" s="209" t="s">
        <v>168</v>
      </c>
      <c r="H123" s="210">
        <v>10.5</v>
      </c>
      <c r="I123" s="211"/>
      <c r="J123" s="212">
        <f>ROUND(I123*H123,2)</f>
        <v>0</v>
      </c>
      <c r="K123" s="208" t="s">
        <v>140</v>
      </c>
      <c r="L123" s="46"/>
      <c r="M123" s="213" t="s">
        <v>19</v>
      </c>
      <c r="N123" s="214" t="s">
        <v>44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141</v>
      </c>
      <c r="AT123" s="217" t="s">
        <v>136</v>
      </c>
      <c r="AU123" s="217" t="s">
        <v>84</v>
      </c>
      <c r="AY123" s="19" t="s">
        <v>134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81</v>
      </c>
      <c r="BK123" s="218">
        <f>ROUND(I123*H123,2)</f>
        <v>0</v>
      </c>
      <c r="BL123" s="19" t="s">
        <v>141</v>
      </c>
      <c r="BM123" s="217" t="s">
        <v>1302</v>
      </c>
    </row>
    <row r="124" s="2" customFormat="1">
      <c r="A124" s="40"/>
      <c r="B124" s="41"/>
      <c r="C124" s="42"/>
      <c r="D124" s="219" t="s">
        <v>143</v>
      </c>
      <c r="E124" s="42"/>
      <c r="F124" s="220" t="s">
        <v>1303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143</v>
      </c>
      <c r="AU124" s="19" t="s">
        <v>84</v>
      </c>
    </row>
    <row r="125" s="13" customFormat="1">
      <c r="A125" s="13"/>
      <c r="B125" s="224"/>
      <c r="C125" s="225"/>
      <c r="D125" s="226" t="s">
        <v>145</v>
      </c>
      <c r="E125" s="227" t="s">
        <v>19</v>
      </c>
      <c r="F125" s="228" t="s">
        <v>753</v>
      </c>
      <c r="G125" s="225"/>
      <c r="H125" s="227" t="s">
        <v>19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145</v>
      </c>
      <c r="AU125" s="234" t="s">
        <v>84</v>
      </c>
      <c r="AV125" s="13" t="s">
        <v>81</v>
      </c>
      <c r="AW125" s="13" t="s">
        <v>34</v>
      </c>
      <c r="AX125" s="13" t="s">
        <v>73</v>
      </c>
      <c r="AY125" s="234" t="s">
        <v>134</v>
      </c>
    </row>
    <row r="126" s="14" customFormat="1">
      <c r="A126" s="14"/>
      <c r="B126" s="235"/>
      <c r="C126" s="236"/>
      <c r="D126" s="226" t="s">
        <v>145</v>
      </c>
      <c r="E126" s="237" t="s">
        <v>19</v>
      </c>
      <c r="F126" s="238" t="s">
        <v>1304</v>
      </c>
      <c r="G126" s="236"/>
      <c r="H126" s="239">
        <v>5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145</v>
      </c>
      <c r="AU126" s="245" t="s">
        <v>84</v>
      </c>
      <c r="AV126" s="14" t="s">
        <v>84</v>
      </c>
      <c r="AW126" s="14" t="s">
        <v>34</v>
      </c>
      <c r="AX126" s="14" t="s">
        <v>73</v>
      </c>
      <c r="AY126" s="245" t="s">
        <v>134</v>
      </c>
    </row>
    <row r="127" s="14" customFormat="1">
      <c r="A127" s="14"/>
      <c r="B127" s="235"/>
      <c r="C127" s="236"/>
      <c r="D127" s="226" t="s">
        <v>145</v>
      </c>
      <c r="E127" s="237" t="s">
        <v>19</v>
      </c>
      <c r="F127" s="238" t="s">
        <v>1305</v>
      </c>
      <c r="G127" s="236"/>
      <c r="H127" s="239">
        <v>5.5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145</v>
      </c>
      <c r="AU127" s="245" t="s">
        <v>84</v>
      </c>
      <c r="AV127" s="14" t="s">
        <v>84</v>
      </c>
      <c r="AW127" s="14" t="s">
        <v>34</v>
      </c>
      <c r="AX127" s="14" t="s">
        <v>73</v>
      </c>
      <c r="AY127" s="245" t="s">
        <v>134</v>
      </c>
    </row>
    <row r="128" s="15" customFormat="1">
      <c r="A128" s="15"/>
      <c r="B128" s="246"/>
      <c r="C128" s="247"/>
      <c r="D128" s="226" t="s">
        <v>145</v>
      </c>
      <c r="E128" s="248" t="s">
        <v>19</v>
      </c>
      <c r="F128" s="249" t="s">
        <v>153</v>
      </c>
      <c r="G128" s="247"/>
      <c r="H128" s="250">
        <v>10.5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145</v>
      </c>
      <c r="AU128" s="256" t="s">
        <v>84</v>
      </c>
      <c r="AV128" s="15" t="s">
        <v>141</v>
      </c>
      <c r="AW128" s="15" t="s">
        <v>34</v>
      </c>
      <c r="AX128" s="15" t="s">
        <v>81</v>
      </c>
      <c r="AY128" s="256" t="s">
        <v>134</v>
      </c>
    </row>
    <row r="129" s="2" customFormat="1" ht="33" customHeight="1">
      <c r="A129" s="40"/>
      <c r="B129" s="41"/>
      <c r="C129" s="206" t="s">
        <v>209</v>
      </c>
      <c r="D129" s="206" t="s">
        <v>136</v>
      </c>
      <c r="E129" s="207" t="s">
        <v>759</v>
      </c>
      <c r="F129" s="208" t="s">
        <v>760</v>
      </c>
      <c r="G129" s="209" t="s">
        <v>168</v>
      </c>
      <c r="H129" s="210">
        <v>10.5</v>
      </c>
      <c r="I129" s="211"/>
      <c r="J129" s="212">
        <f>ROUND(I129*H129,2)</f>
        <v>0</v>
      </c>
      <c r="K129" s="208" t="s">
        <v>140</v>
      </c>
      <c r="L129" s="46"/>
      <c r="M129" s="213" t="s">
        <v>19</v>
      </c>
      <c r="N129" s="214" t="s">
        <v>44</v>
      </c>
      <c r="O129" s="86"/>
      <c r="P129" s="215">
        <f>O129*H129</f>
        <v>0</v>
      </c>
      <c r="Q129" s="215">
        <v>0.00060999999999999997</v>
      </c>
      <c r="R129" s="215">
        <f>Q129*H129</f>
        <v>0.0064050000000000001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141</v>
      </c>
      <c r="AT129" s="217" t="s">
        <v>136</v>
      </c>
      <c r="AU129" s="217" t="s">
        <v>84</v>
      </c>
      <c r="AY129" s="19" t="s">
        <v>134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81</v>
      </c>
      <c r="BK129" s="218">
        <f>ROUND(I129*H129,2)</f>
        <v>0</v>
      </c>
      <c r="BL129" s="19" t="s">
        <v>141</v>
      </c>
      <c r="BM129" s="217" t="s">
        <v>1306</v>
      </c>
    </row>
    <row r="130" s="2" customFormat="1">
      <c r="A130" s="40"/>
      <c r="B130" s="41"/>
      <c r="C130" s="42"/>
      <c r="D130" s="219" t="s">
        <v>143</v>
      </c>
      <c r="E130" s="42"/>
      <c r="F130" s="220" t="s">
        <v>762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143</v>
      </c>
      <c r="AU130" s="19" t="s">
        <v>84</v>
      </c>
    </row>
    <row r="131" s="13" customFormat="1">
      <c r="A131" s="13"/>
      <c r="B131" s="224"/>
      <c r="C131" s="225"/>
      <c r="D131" s="226" t="s">
        <v>145</v>
      </c>
      <c r="E131" s="227" t="s">
        <v>19</v>
      </c>
      <c r="F131" s="228" t="s">
        <v>753</v>
      </c>
      <c r="G131" s="225"/>
      <c r="H131" s="227" t="s">
        <v>19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145</v>
      </c>
      <c r="AU131" s="234" t="s">
        <v>84</v>
      </c>
      <c r="AV131" s="13" t="s">
        <v>81</v>
      </c>
      <c r="AW131" s="13" t="s">
        <v>34</v>
      </c>
      <c r="AX131" s="13" t="s">
        <v>73</v>
      </c>
      <c r="AY131" s="234" t="s">
        <v>134</v>
      </c>
    </row>
    <row r="132" s="14" customFormat="1">
      <c r="A132" s="14"/>
      <c r="B132" s="235"/>
      <c r="C132" s="236"/>
      <c r="D132" s="226" t="s">
        <v>145</v>
      </c>
      <c r="E132" s="237" t="s">
        <v>19</v>
      </c>
      <c r="F132" s="238" t="s">
        <v>1304</v>
      </c>
      <c r="G132" s="236"/>
      <c r="H132" s="239">
        <v>5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145</v>
      </c>
      <c r="AU132" s="245" t="s">
        <v>84</v>
      </c>
      <c r="AV132" s="14" t="s">
        <v>84</v>
      </c>
      <c r="AW132" s="14" t="s">
        <v>34</v>
      </c>
      <c r="AX132" s="14" t="s">
        <v>73</v>
      </c>
      <c r="AY132" s="245" t="s">
        <v>134</v>
      </c>
    </row>
    <row r="133" s="14" customFormat="1">
      <c r="A133" s="14"/>
      <c r="B133" s="235"/>
      <c r="C133" s="236"/>
      <c r="D133" s="226" t="s">
        <v>145</v>
      </c>
      <c r="E133" s="237" t="s">
        <v>19</v>
      </c>
      <c r="F133" s="238" t="s">
        <v>1305</v>
      </c>
      <c r="G133" s="236"/>
      <c r="H133" s="239">
        <v>5.5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145</v>
      </c>
      <c r="AU133" s="245" t="s">
        <v>84</v>
      </c>
      <c r="AV133" s="14" t="s">
        <v>84</v>
      </c>
      <c r="AW133" s="14" t="s">
        <v>34</v>
      </c>
      <c r="AX133" s="14" t="s">
        <v>73</v>
      </c>
      <c r="AY133" s="245" t="s">
        <v>134</v>
      </c>
    </row>
    <row r="134" s="15" customFormat="1">
      <c r="A134" s="15"/>
      <c r="B134" s="246"/>
      <c r="C134" s="247"/>
      <c r="D134" s="226" t="s">
        <v>145</v>
      </c>
      <c r="E134" s="248" t="s">
        <v>19</v>
      </c>
      <c r="F134" s="249" t="s">
        <v>153</v>
      </c>
      <c r="G134" s="247"/>
      <c r="H134" s="250">
        <v>10.5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145</v>
      </c>
      <c r="AU134" s="256" t="s">
        <v>84</v>
      </c>
      <c r="AV134" s="15" t="s">
        <v>141</v>
      </c>
      <c r="AW134" s="15" t="s">
        <v>34</v>
      </c>
      <c r="AX134" s="15" t="s">
        <v>81</v>
      </c>
      <c r="AY134" s="256" t="s">
        <v>134</v>
      </c>
    </row>
    <row r="135" s="2" customFormat="1" ht="16.5" customHeight="1">
      <c r="A135" s="40"/>
      <c r="B135" s="41"/>
      <c r="C135" s="206" t="s">
        <v>218</v>
      </c>
      <c r="D135" s="206" t="s">
        <v>136</v>
      </c>
      <c r="E135" s="207" t="s">
        <v>1307</v>
      </c>
      <c r="F135" s="208" t="s">
        <v>1308</v>
      </c>
      <c r="G135" s="209" t="s">
        <v>168</v>
      </c>
      <c r="H135" s="210">
        <v>135.5</v>
      </c>
      <c r="I135" s="211"/>
      <c r="J135" s="212">
        <f>ROUND(I135*H135,2)</f>
        <v>0</v>
      </c>
      <c r="K135" s="208" t="s">
        <v>140</v>
      </c>
      <c r="L135" s="46"/>
      <c r="M135" s="213" t="s">
        <v>19</v>
      </c>
      <c r="N135" s="214" t="s">
        <v>44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141</v>
      </c>
      <c r="AT135" s="217" t="s">
        <v>136</v>
      </c>
      <c r="AU135" s="217" t="s">
        <v>84</v>
      </c>
      <c r="AY135" s="19" t="s">
        <v>134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81</v>
      </c>
      <c r="BK135" s="218">
        <f>ROUND(I135*H135,2)</f>
        <v>0</v>
      </c>
      <c r="BL135" s="19" t="s">
        <v>141</v>
      </c>
      <c r="BM135" s="217" t="s">
        <v>1309</v>
      </c>
    </row>
    <row r="136" s="2" customFormat="1">
      <c r="A136" s="40"/>
      <c r="B136" s="41"/>
      <c r="C136" s="42"/>
      <c r="D136" s="219" t="s">
        <v>143</v>
      </c>
      <c r="E136" s="42"/>
      <c r="F136" s="220" t="s">
        <v>1310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143</v>
      </c>
      <c r="AU136" s="19" t="s">
        <v>84</v>
      </c>
    </row>
    <row r="137" s="13" customFormat="1">
      <c r="A137" s="13"/>
      <c r="B137" s="224"/>
      <c r="C137" s="225"/>
      <c r="D137" s="226" t="s">
        <v>145</v>
      </c>
      <c r="E137" s="227" t="s">
        <v>19</v>
      </c>
      <c r="F137" s="228" t="s">
        <v>753</v>
      </c>
      <c r="G137" s="225"/>
      <c r="H137" s="227" t="s">
        <v>19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145</v>
      </c>
      <c r="AU137" s="234" t="s">
        <v>84</v>
      </c>
      <c r="AV137" s="13" t="s">
        <v>81</v>
      </c>
      <c r="AW137" s="13" t="s">
        <v>34</v>
      </c>
      <c r="AX137" s="13" t="s">
        <v>73</v>
      </c>
      <c r="AY137" s="234" t="s">
        <v>134</v>
      </c>
    </row>
    <row r="138" s="14" customFormat="1">
      <c r="A138" s="14"/>
      <c r="B138" s="235"/>
      <c r="C138" s="236"/>
      <c r="D138" s="226" t="s">
        <v>145</v>
      </c>
      <c r="E138" s="237" t="s">
        <v>19</v>
      </c>
      <c r="F138" s="238" t="s">
        <v>1304</v>
      </c>
      <c r="G138" s="236"/>
      <c r="H138" s="239">
        <v>5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145</v>
      </c>
      <c r="AU138" s="245" t="s">
        <v>84</v>
      </c>
      <c r="AV138" s="14" t="s">
        <v>84</v>
      </c>
      <c r="AW138" s="14" t="s">
        <v>34</v>
      </c>
      <c r="AX138" s="14" t="s">
        <v>73</v>
      </c>
      <c r="AY138" s="245" t="s">
        <v>134</v>
      </c>
    </row>
    <row r="139" s="14" customFormat="1">
      <c r="A139" s="14"/>
      <c r="B139" s="235"/>
      <c r="C139" s="236"/>
      <c r="D139" s="226" t="s">
        <v>145</v>
      </c>
      <c r="E139" s="237" t="s">
        <v>19</v>
      </c>
      <c r="F139" s="238" t="s">
        <v>1305</v>
      </c>
      <c r="G139" s="236"/>
      <c r="H139" s="239">
        <v>5.5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145</v>
      </c>
      <c r="AU139" s="245" t="s">
        <v>84</v>
      </c>
      <c r="AV139" s="14" t="s">
        <v>84</v>
      </c>
      <c r="AW139" s="14" t="s">
        <v>34</v>
      </c>
      <c r="AX139" s="14" t="s">
        <v>73</v>
      </c>
      <c r="AY139" s="245" t="s">
        <v>134</v>
      </c>
    </row>
    <row r="140" s="13" customFormat="1">
      <c r="A140" s="13"/>
      <c r="B140" s="224"/>
      <c r="C140" s="225"/>
      <c r="D140" s="226" t="s">
        <v>145</v>
      </c>
      <c r="E140" s="227" t="s">
        <v>19</v>
      </c>
      <c r="F140" s="228" t="s">
        <v>1283</v>
      </c>
      <c r="G140" s="225"/>
      <c r="H140" s="227" t="s">
        <v>19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145</v>
      </c>
      <c r="AU140" s="234" t="s">
        <v>84</v>
      </c>
      <c r="AV140" s="13" t="s">
        <v>81</v>
      </c>
      <c r="AW140" s="13" t="s">
        <v>34</v>
      </c>
      <c r="AX140" s="13" t="s">
        <v>73</v>
      </c>
      <c r="AY140" s="234" t="s">
        <v>134</v>
      </c>
    </row>
    <row r="141" s="14" customFormat="1">
      <c r="A141" s="14"/>
      <c r="B141" s="235"/>
      <c r="C141" s="236"/>
      <c r="D141" s="226" t="s">
        <v>145</v>
      </c>
      <c r="E141" s="237" t="s">
        <v>19</v>
      </c>
      <c r="F141" s="238" t="s">
        <v>1284</v>
      </c>
      <c r="G141" s="236"/>
      <c r="H141" s="239">
        <v>125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145</v>
      </c>
      <c r="AU141" s="245" t="s">
        <v>84</v>
      </c>
      <c r="AV141" s="14" t="s">
        <v>84</v>
      </c>
      <c r="AW141" s="14" t="s">
        <v>34</v>
      </c>
      <c r="AX141" s="14" t="s">
        <v>73</v>
      </c>
      <c r="AY141" s="245" t="s">
        <v>134</v>
      </c>
    </row>
    <row r="142" s="13" customFormat="1">
      <c r="A142" s="13"/>
      <c r="B142" s="224"/>
      <c r="C142" s="225"/>
      <c r="D142" s="226" t="s">
        <v>145</v>
      </c>
      <c r="E142" s="227" t="s">
        <v>19</v>
      </c>
      <c r="F142" s="228" t="s">
        <v>1285</v>
      </c>
      <c r="G142" s="225"/>
      <c r="H142" s="227" t="s">
        <v>19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145</v>
      </c>
      <c r="AU142" s="234" t="s">
        <v>84</v>
      </c>
      <c r="AV142" s="13" t="s">
        <v>81</v>
      </c>
      <c r="AW142" s="13" t="s">
        <v>34</v>
      </c>
      <c r="AX142" s="13" t="s">
        <v>73</v>
      </c>
      <c r="AY142" s="234" t="s">
        <v>134</v>
      </c>
    </row>
    <row r="143" s="15" customFormat="1">
      <c r="A143" s="15"/>
      <c r="B143" s="246"/>
      <c r="C143" s="247"/>
      <c r="D143" s="226" t="s">
        <v>145</v>
      </c>
      <c r="E143" s="248" t="s">
        <v>19</v>
      </c>
      <c r="F143" s="249" t="s">
        <v>153</v>
      </c>
      <c r="G143" s="247"/>
      <c r="H143" s="250">
        <v>135.5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6" t="s">
        <v>145</v>
      </c>
      <c r="AU143" s="256" t="s">
        <v>84</v>
      </c>
      <c r="AV143" s="15" t="s">
        <v>141</v>
      </c>
      <c r="AW143" s="15" t="s">
        <v>34</v>
      </c>
      <c r="AX143" s="15" t="s">
        <v>81</v>
      </c>
      <c r="AY143" s="256" t="s">
        <v>134</v>
      </c>
    </row>
    <row r="144" s="2" customFormat="1" ht="21.75" customHeight="1">
      <c r="A144" s="40"/>
      <c r="B144" s="41"/>
      <c r="C144" s="206" t="s">
        <v>225</v>
      </c>
      <c r="D144" s="206" t="s">
        <v>136</v>
      </c>
      <c r="E144" s="207" t="s">
        <v>769</v>
      </c>
      <c r="F144" s="208" t="s">
        <v>770</v>
      </c>
      <c r="G144" s="209" t="s">
        <v>139</v>
      </c>
      <c r="H144" s="210">
        <v>5230</v>
      </c>
      <c r="I144" s="211"/>
      <c r="J144" s="212">
        <f>ROUND(I144*H144,2)</f>
        <v>0</v>
      </c>
      <c r="K144" s="208" t="s">
        <v>140</v>
      </c>
      <c r="L144" s="46"/>
      <c r="M144" s="213" t="s">
        <v>19</v>
      </c>
      <c r="N144" s="214" t="s">
        <v>44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0.01</v>
      </c>
      <c r="T144" s="216">
        <f>S144*H144</f>
        <v>52.300000000000004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141</v>
      </c>
      <c r="AT144" s="217" t="s">
        <v>136</v>
      </c>
      <c r="AU144" s="217" t="s">
        <v>84</v>
      </c>
      <c r="AY144" s="19" t="s">
        <v>134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81</v>
      </c>
      <c r="BK144" s="218">
        <f>ROUND(I144*H144,2)</f>
        <v>0</v>
      </c>
      <c r="BL144" s="19" t="s">
        <v>141</v>
      </c>
      <c r="BM144" s="217" t="s">
        <v>1311</v>
      </c>
    </row>
    <row r="145" s="2" customFormat="1">
      <c r="A145" s="40"/>
      <c r="B145" s="41"/>
      <c r="C145" s="42"/>
      <c r="D145" s="219" t="s">
        <v>143</v>
      </c>
      <c r="E145" s="42"/>
      <c r="F145" s="220" t="s">
        <v>772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143</v>
      </c>
      <c r="AU145" s="19" t="s">
        <v>84</v>
      </c>
    </row>
    <row r="146" s="13" customFormat="1">
      <c r="A146" s="13"/>
      <c r="B146" s="224"/>
      <c r="C146" s="225"/>
      <c r="D146" s="226" t="s">
        <v>145</v>
      </c>
      <c r="E146" s="227" t="s">
        <v>19</v>
      </c>
      <c r="F146" s="228" t="s">
        <v>146</v>
      </c>
      <c r="G146" s="225"/>
      <c r="H146" s="227" t="s">
        <v>19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145</v>
      </c>
      <c r="AU146" s="234" t="s">
        <v>84</v>
      </c>
      <c r="AV146" s="13" t="s">
        <v>81</v>
      </c>
      <c r="AW146" s="13" t="s">
        <v>34</v>
      </c>
      <c r="AX146" s="13" t="s">
        <v>73</v>
      </c>
      <c r="AY146" s="234" t="s">
        <v>134</v>
      </c>
    </row>
    <row r="147" s="14" customFormat="1">
      <c r="A147" s="14"/>
      <c r="B147" s="235"/>
      <c r="C147" s="236"/>
      <c r="D147" s="226" t="s">
        <v>145</v>
      </c>
      <c r="E147" s="237" t="s">
        <v>19</v>
      </c>
      <c r="F147" s="238" t="s">
        <v>1264</v>
      </c>
      <c r="G147" s="236"/>
      <c r="H147" s="239">
        <v>5230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145</v>
      </c>
      <c r="AU147" s="245" t="s">
        <v>84</v>
      </c>
      <c r="AV147" s="14" t="s">
        <v>84</v>
      </c>
      <c r="AW147" s="14" t="s">
        <v>34</v>
      </c>
      <c r="AX147" s="14" t="s">
        <v>81</v>
      </c>
      <c r="AY147" s="245" t="s">
        <v>134</v>
      </c>
    </row>
    <row r="148" s="2" customFormat="1" ht="33" customHeight="1">
      <c r="A148" s="40"/>
      <c r="B148" s="41"/>
      <c r="C148" s="206" t="s">
        <v>8</v>
      </c>
      <c r="D148" s="206" t="s">
        <v>136</v>
      </c>
      <c r="E148" s="207" t="s">
        <v>776</v>
      </c>
      <c r="F148" s="208" t="s">
        <v>777</v>
      </c>
      <c r="G148" s="209" t="s">
        <v>139</v>
      </c>
      <c r="H148" s="210">
        <v>5230</v>
      </c>
      <c r="I148" s="211"/>
      <c r="J148" s="212">
        <f>ROUND(I148*H148,2)</f>
        <v>0</v>
      </c>
      <c r="K148" s="208" t="s">
        <v>140</v>
      </c>
      <c r="L148" s="46"/>
      <c r="M148" s="213" t="s">
        <v>19</v>
      </c>
      <c r="N148" s="214" t="s">
        <v>44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0.02</v>
      </c>
      <c r="T148" s="216">
        <f>S148*H148</f>
        <v>104.60000000000001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141</v>
      </c>
      <c r="AT148" s="217" t="s">
        <v>136</v>
      </c>
      <c r="AU148" s="217" t="s">
        <v>84</v>
      </c>
      <c r="AY148" s="19" t="s">
        <v>134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81</v>
      </c>
      <c r="BK148" s="218">
        <f>ROUND(I148*H148,2)</f>
        <v>0</v>
      </c>
      <c r="BL148" s="19" t="s">
        <v>141</v>
      </c>
      <c r="BM148" s="217" t="s">
        <v>1312</v>
      </c>
    </row>
    <row r="149" s="2" customFormat="1">
      <c r="A149" s="40"/>
      <c r="B149" s="41"/>
      <c r="C149" s="42"/>
      <c r="D149" s="219" t="s">
        <v>143</v>
      </c>
      <c r="E149" s="42"/>
      <c r="F149" s="220" t="s">
        <v>779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143</v>
      </c>
      <c r="AU149" s="19" t="s">
        <v>84</v>
      </c>
    </row>
    <row r="150" s="13" customFormat="1">
      <c r="A150" s="13"/>
      <c r="B150" s="224"/>
      <c r="C150" s="225"/>
      <c r="D150" s="226" t="s">
        <v>145</v>
      </c>
      <c r="E150" s="227" t="s">
        <v>19</v>
      </c>
      <c r="F150" s="228" t="s">
        <v>146</v>
      </c>
      <c r="G150" s="225"/>
      <c r="H150" s="227" t="s">
        <v>19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145</v>
      </c>
      <c r="AU150" s="234" t="s">
        <v>84</v>
      </c>
      <c r="AV150" s="13" t="s">
        <v>81</v>
      </c>
      <c r="AW150" s="13" t="s">
        <v>34</v>
      </c>
      <c r="AX150" s="13" t="s">
        <v>73</v>
      </c>
      <c r="AY150" s="234" t="s">
        <v>134</v>
      </c>
    </row>
    <row r="151" s="14" customFormat="1">
      <c r="A151" s="14"/>
      <c r="B151" s="235"/>
      <c r="C151" s="236"/>
      <c r="D151" s="226" t="s">
        <v>145</v>
      </c>
      <c r="E151" s="237" t="s">
        <v>19</v>
      </c>
      <c r="F151" s="238" t="s">
        <v>1264</v>
      </c>
      <c r="G151" s="236"/>
      <c r="H151" s="239">
        <v>5230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145</v>
      </c>
      <c r="AU151" s="245" t="s">
        <v>84</v>
      </c>
      <c r="AV151" s="14" t="s">
        <v>84</v>
      </c>
      <c r="AW151" s="14" t="s">
        <v>34</v>
      </c>
      <c r="AX151" s="14" t="s">
        <v>81</v>
      </c>
      <c r="AY151" s="245" t="s">
        <v>134</v>
      </c>
    </row>
    <row r="152" s="2" customFormat="1" ht="37.8" customHeight="1">
      <c r="A152" s="40"/>
      <c r="B152" s="41"/>
      <c r="C152" s="206" t="s">
        <v>239</v>
      </c>
      <c r="D152" s="206" t="s">
        <v>136</v>
      </c>
      <c r="E152" s="207" t="s">
        <v>1313</v>
      </c>
      <c r="F152" s="208" t="s">
        <v>1314</v>
      </c>
      <c r="G152" s="209" t="s">
        <v>139</v>
      </c>
      <c r="H152" s="210">
        <v>1070</v>
      </c>
      <c r="I152" s="211"/>
      <c r="J152" s="212">
        <f>ROUND(I152*H152,2)</f>
        <v>0</v>
      </c>
      <c r="K152" s="208" t="s">
        <v>140</v>
      </c>
      <c r="L152" s="46"/>
      <c r="M152" s="213" t="s">
        <v>19</v>
      </c>
      <c r="N152" s="214" t="s">
        <v>44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0.126</v>
      </c>
      <c r="T152" s="216">
        <f>S152*H152</f>
        <v>134.81999999999999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141</v>
      </c>
      <c r="AT152" s="217" t="s">
        <v>136</v>
      </c>
      <c r="AU152" s="217" t="s">
        <v>84</v>
      </c>
      <c r="AY152" s="19" t="s">
        <v>134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81</v>
      </c>
      <c r="BK152" s="218">
        <f>ROUND(I152*H152,2)</f>
        <v>0</v>
      </c>
      <c r="BL152" s="19" t="s">
        <v>141</v>
      </c>
      <c r="BM152" s="217" t="s">
        <v>1315</v>
      </c>
    </row>
    <row r="153" s="2" customFormat="1">
      <c r="A153" s="40"/>
      <c r="B153" s="41"/>
      <c r="C153" s="42"/>
      <c r="D153" s="219" t="s">
        <v>143</v>
      </c>
      <c r="E153" s="42"/>
      <c r="F153" s="220" t="s">
        <v>1316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143</v>
      </c>
      <c r="AU153" s="19" t="s">
        <v>84</v>
      </c>
    </row>
    <row r="154" s="13" customFormat="1">
      <c r="A154" s="13"/>
      <c r="B154" s="224"/>
      <c r="C154" s="225"/>
      <c r="D154" s="226" t="s">
        <v>145</v>
      </c>
      <c r="E154" s="227" t="s">
        <v>19</v>
      </c>
      <c r="F154" s="228" t="s">
        <v>1269</v>
      </c>
      <c r="G154" s="225"/>
      <c r="H154" s="227" t="s">
        <v>19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145</v>
      </c>
      <c r="AU154" s="234" t="s">
        <v>84</v>
      </c>
      <c r="AV154" s="13" t="s">
        <v>81</v>
      </c>
      <c r="AW154" s="13" t="s">
        <v>34</v>
      </c>
      <c r="AX154" s="13" t="s">
        <v>73</v>
      </c>
      <c r="AY154" s="234" t="s">
        <v>134</v>
      </c>
    </row>
    <row r="155" s="14" customFormat="1">
      <c r="A155" s="14"/>
      <c r="B155" s="235"/>
      <c r="C155" s="236"/>
      <c r="D155" s="226" t="s">
        <v>145</v>
      </c>
      <c r="E155" s="237" t="s">
        <v>19</v>
      </c>
      <c r="F155" s="238" t="s">
        <v>1270</v>
      </c>
      <c r="G155" s="236"/>
      <c r="H155" s="239">
        <v>535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145</v>
      </c>
      <c r="AU155" s="245" t="s">
        <v>84</v>
      </c>
      <c r="AV155" s="14" t="s">
        <v>84</v>
      </c>
      <c r="AW155" s="14" t="s">
        <v>34</v>
      </c>
      <c r="AX155" s="14" t="s">
        <v>73</v>
      </c>
      <c r="AY155" s="245" t="s">
        <v>134</v>
      </c>
    </row>
    <row r="156" s="14" customFormat="1">
      <c r="A156" s="14"/>
      <c r="B156" s="235"/>
      <c r="C156" s="236"/>
      <c r="D156" s="226" t="s">
        <v>145</v>
      </c>
      <c r="E156" s="237" t="s">
        <v>19</v>
      </c>
      <c r="F156" s="238" t="s">
        <v>1271</v>
      </c>
      <c r="G156" s="236"/>
      <c r="H156" s="239">
        <v>535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145</v>
      </c>
      <c r="AU156" s="245" t="s">
        <v>84</v>
      </c>
      <c r="AV156" s="14" t="s">
        <v>84</v>
      </c>
      <c r="AW156" s="14" t="s">
        <v>34</v>
      </c>
      <c r="AX156" s="14" t="s">
        <v>73</v>
      </c>
      <c r="AY156" s="245" t="s">
        <v>134</v>
      </c>
    </row>
    <row r="157" s="15" customFormat="1">
      <c r="A157" s="15"/>
      <c r="B157" s="246"/>
      <c r="C157" s="247"/>
      <c r="D157" s="226" t="s">
        <v>145</v>
      </c>
      <c r="E157" s="248" t="s">
        <v>19</v>
      </c>
      <c r="F157" s="249" t="s">
        <v>153</v>
      </c>
      <c r="G157" s="247"/>
      <c r="H157" s="250">
        <v>1070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6" t="s">
        <v>145</v>
      </c>
      <c r="AU157" s="256" t="s">
        <v>84</v>
      </c>
      <c r="AV157" s="15" t="s">
        <v>141</v>
      </c>
      <c r="AW157" s="15" t="s">
        <v>34</v>
      </c>
      <c r="AX157" s="15" t="s">
        <v>81</v>
      </c>
      <c r="AY157" s="256" t="s">
        <v>134</v>
      </c>
    </row>
    <row r="158" s="12" customFormat="1" ht="22.8" customHeight="1">
      <c r="A158" s="12"/>
      <c r="B158" s="190"/>
      <c r="C158" s="191"/>
      <c r="D158" s="192" t="s">
        <v>72</v>
      </c>
      <c r="E158" s="204" t="s">
        <v>792</v>
      </c>
      <c r="F158" s="204" t="s">
        <v>793</v>
      </c>
      <c r="G158" s="191"/>
      <c r="H158" s="191"/>
      <c r="I158" s="194"/>
      <c r="J158" s="205">
        <f>BK158</f>
        <v>0</v>
      </c>
      <c r="K158" s="191"/>
      <c r="L158" s="196"/>
      <c r="M158" s="197"/>
      <c r="N158" s="198"/>
      <c r="O158" s="198"/>
      <c r="P158" s="199">
        <f>SUM(P159:P178)</f>
        <v>0</v>
      </c>
      <c r="Q158" s="198"/>
      <c r="R158" s="199">
        <f>SUM(R159:R178)</f>
        <v>0</v>
      </c>
      <c r="S158" s="198"/>
      <c r="T158" s="200">
        <f>SUM(T159:T178)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1" t="s">
        <v>81</v>
      </c>
      <c r="AT158" s="202" t="s">
        <v>72</v>
      </c>
      <c r="AU158" s="202" t="s">
        <v>81</v>
      </c>
      <c r="AY158" s="201" t="s">
        <v>134</v>
      </c>
      <c r="BK158" s="203">
        <f>SUM(BK159:BK178)</f>
        <v>0</v>
      </c>
    </row>
    <row r="159" s="2" customFormat="1" ht="24.15" customHeight="1">
      <c r="A159" s="40"/>
      <c r="B159" s="41"/>
      <c r="C159" s="206" t="s">
        <v>248</v>
      </c>
      <c r="D159" s="206" t="s">
        <v>136</v>
      </c>
      <c r="E159" s="207" t="s">
        <v>1317</v>
      </c>
      <c r="F159" s="208" t="s">
        <v>1318</v>
      </c>
      <c r="G159" s="209" t="s">
        <v>266</v>
      </c>
      <c r="H159" s="210">
        <v>893.20000000000005</v>
      </c>
      <c r="I159" s="211"/>
      <c r="J159" s="212">
        <f>ROUND(I159*H159,2)</f>
        <v>0</v>
      </c>
      <c r="K159" s="208" t="s">
        <v>140</v>
      </c>
      <c r="L159" s="46"/>
      <c r="M159" s="213" t="s">
        <v>19</v>
      </c>
      <c r="N159" s="214" t="s">
        <v>44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141</v>
      </c>
      <c r="AT159" s="217" t="s">
        <v>136</v>
      </c>
      <c r="AU159" s="217" t="s">
        <v>84</v>
      </c>
      <c r="AY159" s="19" t="s">
        <v>134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81</v>
      </c>
      <c r="BK159" s="218">
        <f>ROUND(I159*H159,2)</f>
        <v>0</v>
      </c>
      <c r="BL159" s="19" t="s">
        <v>141</v>
      </c>
      <c r="BM159" s="217" t="s">
        <v>1319</v>
      </c>
    </row>
    <row r="160" s="2" customFormat="1">
      <c r="A160" s="40"/>
      <c r="B160" s="41"/>
      <c r="C160" s="42"/>
      <c r="D160" s="219" t="s">
        <v>143</v>
      </c>
      <c r="E160" s="42"/>
      <c r="F160" s="220" t="s">
        <v>1320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143</v>
      </c>
      <c r="AU160" s="19" t="s">
        <v>84</v>
      </c>
    </row>
    <row r="161" s="14" customFormat="1">
      <c r="A161" s="14"/>
      <c r="B161" s="235"/>
      <c r="C161" s="236"/>
      <c r="D161" s="226" t="s">
        <v>145</v>
      </c>
      <c r="E161" s="237" t="s">
        <v>19</v>
      </c>
      <c r="F161" s="238" t="s">
        <v>1321</v>
      </c>
      <c r="G161" s="236"/>
      <c r="H161" s="239">
        <v>601.5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145</v>
      </c>
      <c r="AU161" s="245" t="s">
        <v>84</v>
      </c>
      <c r="AV161" s="14" t="s">
        <v>84</v>
      </c>
      <c r="AW161" s="14" t="s">
        <v>34</v>
      </c>
      <c r="AX161" s="14" t="s">
        <v>73</v>
      </c>
      <c r="AY161" s="245" t="s">
        <v>134</v>
      </c>
    </row>
    <row r="162" s="14" customFormat="1">
      <c r="A162" s="14"/>
      <c r="B162" s="235"/>
      <c r="C162" s="236"/>
      <c r="D162" s="226" t="s">
        <v>145</v>
      </c>
      <c r="E162" s="237" t="s">
        <v>19</v>
      </c>
      <c r="F162" s="238" t="s">
        <v>1322</v>
      </c>
      <c r="G162" s="236"/>
      <c r="H162" s="239">
        <v>156.90000000000001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145</v>
      </c>
      <c r="AU162" s="245" t="s">
        <v>84</v>
      </c>
      <c r="AV162" s="14" t="s">
        <v>84</v>
      </c>
      <c r="AW162" s="14" t="s">
        <v>34</v>
      </c>
      <c r="AX162" s="14" t="s">
        <v>73</v>
      </c>
      <c r="AY162" s="245" t="s">
        <v>134</v>
      </c>
    </row>
    <row r="163" s="14" customFormat="1">
      <c r="A163" s="14"/>
      <c r="B163" s="235"/>
      <c r="C163" s="236"/>
      <c r="D163" s="226" t="s">
        <v>145</v>
      </c>
      <c r="E163" s="237" t="s">
        <v>19</v>
      </c>
      <c r="F163" s="238" t="s">
        <v>1323</v>
      </c>
      <c r="G163" s="236"/>
      <c r="H163" s="239">
        <v>134.80000000000001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145</v>
      </c>
      <c r="AU163" s="245" t="s">
        <v>84</v>
      </c>
      <c r="AV163" s="14" t="s">
        <v>84</v>
      </c>
      <c r="AW163" s="14" t="s">
        <v>34</v>
      </c>
      <c r="AX163" s="14" t="s">
        <v>73</v>
      </c>
      <c r="AY163" s="245" t="s">
        <v>134</v>
      </c>
    </row>
    <row r="164" s="15" customFormat="1">
      <c r="A164" s="15"/>
      <c r="B164" s="246"/>
      <c r="C164" s="247"/>
      <c r="D164" s="226" t="s">
        <v>145</v>
      </c>
      <c r="E164" s="248" t="s">
        <v>19</v>
      </c>
      <c r="F164" s="249" t="s">
        <v>153</v>
      </c>
      <c r="G164" s="247"/>
      <c r="H164" s="250">
        <v>893.20000000000005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6" t="s">
        <v>145</v>
      </c>
      <c r="AU164" s="256" t="s">
        <v>84</v>
      </c>
      <c r="AV164" s="15" t="s">
        <v>141</v>
      </c>
      <c r="AW164" s="15" t="s">
        <v>34</v>
      </c>
      <c r="AX164" s="15" t="s">
        <v>81</v>
      </c>
      <c r="AY164" s="256" t="s">
        <v>134</v>
      </c>
    </row>
    <row r="165" s="2" customFormat="1" ht="24.15" customHeight="1">
      <c r="A165" s="40"/>
      <c r="B165" s="41"/>
      <c r="C165" s="206" t="s">
        <v>257</v>
      </c>
      <c r="D165" s="206" t="s">
        <v>136</v>
      </c>
      <c r="E165" s="207" t="s">
        <v>1324</v>
      </c>
      <c r="F165" s="208" t="s">
        <v>1325</v>
      </c>
      <c r="G165" s="209" t="s">
        <v>266</v>
      </c>
      <c r="H165" s="210">
        <v>19399.599999999999</v>
      </c>
      <c r="I165" s="211"/>
      <c r="J165" s="212">
        <f>ROUND(I165*H165,2)</f>
        <v>0</v>
      </c>
      <c r="K165" s="208" t="s">
        <v>140</v>
      </c>
      <c r="L165" s="46"/>
      <c r="M165" s="213" t="s">
        <v>19</v>
      </c>
      <c r="N165" s="214" t="s">
        <v>44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141</v>
      </c>
      <c r="AT165" s="217" t="s">
        <v>136</v>
      </c>
      <c r="AU165" s="217" t="s">
        <v>84</v>
      </c>
      <c r="AY165" s="19" t="s">
        <v>134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81</v>
      </c>
      <c r="BK165" s="218">
        <f>ROUND(I165*H165,2)</f>
        <v>0</v>
      </c>
      <c r="BL165" s="19" t="s">
        <v>141</v>
      </c>
      <c r="BM165" s="217" t="s">
        <v>1326</v>
      </c>
    </row>
    <row r="166" s="2" customFormat="1">
      <c r="A166" s="40"/>
      <c r="B166" s="41"/>
      <c r="C166" s="42"/>
      <c r="D166" s="219" t="s">
        <v>143</v>
      </c>
      <c r="E166" s="42"/>
      <c r="F166" s="220" t="s">
        <v>1327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143</v>
      </c>
      <c r="AU166" s="19" t="s">
        <v>84</v>
      </c>
    </row>
    <row r="167" s="13" customFormat="1">
      <c r="A167" s="13"/>
      <c r="B167" s="224"/>
      <c r="C167" s="225"/>
      <c r="D167" s="226" t="s">
        <v>145</v>
      </c>
      <c r="E167" s="227" t="s">
        <v>19</v>
      </c>
      <c r="F167" s="228" t="s">
        <v>1328</v>
      </c>
      <c r="G167" s="225"/>
      <c r="H167" s="227" t="s">
        <v>19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145</v>
      </c>
      <c r="AU167" s="234" t="s">
        <v>84</v>
      </c>
      <c r="AV167" s="13" t="s">
        <v>81</v>
      </c>
      <c r="AW167" s="13" t="s">
        <v>34</v>
      </c>
      <c r="AX167" s="13" t="s">
        <v>73</v>
      </c>
      <c r="AY167" s="234" t="s">
        <v>134</v>
      </c>
    </row>
    <row r="168" s="14" customFormat="1">
      <c r="A168" s="14"/>
      <c r="B168" s="235"/>
      <c r="C168" s="236"/>
      <c r="D168" s="226" t="s">
        <v>145</v>
      </c>
      <c r="E168" s="237" t="s">
        <v>19</v>
      </c>
      <c r="F168" s="238" t="s">
        <v>1329</v>
      </c>
      <c r="G168" s="236"/>
      <c r="H168" s="239">
        <v>115.59999999999999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145</v>
      </c>
      <c r="AU168" s="245" t="s">
        <v>84</v>
      </c>
      <c r="AV168" s="14" t="s">
        <v>84</v>
      </c>
      <c r="AW168" s="14" t="s">
        <v>34</v>
      </c>
      <c r="AX168" s="14" t="s">
        <v>73</v>
      </c>
      <c r="AY168" s="245" t="s">
        <v>134</v>
      </c>
    </row>
    <row r="169" s="13" customFormat="1">
      <c r="A169" s="13"/>
      <c r="B169" s="224"/>
      <c r="C169" s="225"/>
      <c r="D169" s="226" t="s">
        <v>145</v>
      </c>
      <c r="E169" s="227" t="s">
        <v>19</v>
      </c>
      <c r="F169" s="228" t="s">
        <v>1330</v>
      </c>
      <c r="G169" s="225"/>
      <c r="H169" s="227" t="s">
        <v>19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145</v>
      </c>
      <c r="AU169" s="234" t="s">
        <v>84</v>
      </c>
      <c r="AV169" s="13" t="s">
        <v>81</v>
      </c>
      <c r="AW169" s="13" t="s">
        <v>34</v>
      </c>
      <c r="AX169" s="13" t="s">
        <v>73</v>
      </c>
      <c r="AY169" s="234" t="s">
        <v>134</v>
      </c>
    </row>
    <row r="170" s="14" customFormat="1">
      <c r="A170" s="14"/>
      <c r="B170" s="235"/>
      <c r="C170" s="236"/>
      <c r="D170" s="226" t="s">
        <v>145</v>
      </c>
      <c r="E170" s="237" t="s">
        <v>19</v>
      </c>
      <c r="F170" s="238" t="s">
        <v>1331</v>
      </c>
      <c r="G170" s="236"/>
      <c r="H170" s="239">
        <v>14577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145</v>
      </c>
      <c r="AU170" s="245" t="s">
        <v>84</v>
      </c>
      <c r="AV170" s="14" t="s">
        <v>84</v>
      </c>
      <c r="AW170" s="14" t="s">
        <v>34</v>
      </c>
      <c r="AX170" s="14" t="s">
        <v>73</v>
      </c>
      <c r="AY170" s="245" t="s">
        <v>134</v>
      </c>
    </row>
    <row r="171" s="14" customFormat="1">
      <c r="A171" s="14"/>
      <c r="B171" s="235"/>
      <c r="C171" s="236"/>
      <c r="D171" s="226" t="s">
        <v>145</v>
      </c>
      <c r="E171" s="237" t="s">
        <v>19</v>
      </c>
      <c r="F171" s="238" t="s">
        <v>1332</v>
      </c>
      <c r="G171" s="236"/>
      <c r="H171" s="239">
        <v>4707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145</v>
      </c>
      <c r="AU171" s="245" t="s">
        <v>84</v>
      </c>
      <c r="AV171" s="14" t="s">
        <v>84</v>
      </c>
      <c r="AW171" s="14" t="s">
        <v>34</v>
      </c>
      <c r="AX171" s="14" t="s">
        <v>73</v>
      </c>
      <c r="AY171" s="245" t="s">
        <v>134</v>
      </c>
    </row>
    <row r="172" s="15" customFormat="1">
      <c r="A172" s="15"/>
      <c r="B172" s="246"/>
      <c r="C172" s="247"/>
      <c r="D172" s="226" t="s">
        <v>145</v>
      </c>
      <c r="E172" s="248" t="s">
        <v>19</v>
      </c>
      <c r="F172" s="249" t="s">
        <v>153</v>
      </c>
      <c r="G172" s="247"/>
      <c r="H172" s="250">
        <v>19399.599999999999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6" t="s">
        <v>145</v>
      </c>
      <c r="AU172" s="256" t="s">
        <v>84</v>
      </c>
      <c r="AV172" s="15" t="s">
        <v>141</v>
      </c>
      <c r="AW172" s="15" t="s">
        <v>34</v>
      </c>
      <c r="AX172" s="15" t="s">
        <v>81</v>
      </c>
      <c r="AY172" s="256" t="s">
        <v>134</v>
      </c>
    </row>
    <row r="173" s="2" customFormat="1" ht="16.5" customHeight="1">
      <c r="A173" s="40"/>
      <c r="B173" s="41"/>
      <c r="C173" s="206" t="s">
        <v>262</v>
      </c>
      <c r="D173" s="206" t="s">
        <v>136</v>
      </c>
      <c r="E173" s="207" t="s">
        <v>1333</v>
      </c>
      <c r="F173" s="208" t="s">
        <v>1334</v>
      </c>
      <c r="G173" s="209" t="s">
        <v>266</v>
      </c>
      <c r="H173" s="210">
        <v>115.59999999999999</v>
      </c>
      <c r="I173" s="211"/>
      <c r="J173" s="212">
        <f>ROUND(I173*H173,2)</f>
        <v>0</v>
      </c>
      <c r="K173" s="208" t="s">
        <v>140</v>
      </c>
      <c r="L173" s="46"/>
      <c r="M173" s="213" t="s">
        <v>19</v>
      </c>
      <c r="N173" s="214" t="s">
        <v>44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141</v>
      </c>
      <c r="AT173" s="217" t="s">
        <v>136</v>
      </c>
      <c r="AU173" s="217" t="s">
        <v>84</v>
      </c>
      <c r="AY173" s="19" t="s">
        <v>134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81</v>
      </c>
      <c r="BK173" s="218">
        <f>ROUND(I173*H173,2)</f>
        <v>0</v>
      </c>
      <c r="BL173" s="19" t="s">
        <v>141</v>
      </c>
      <c r="BM173" s="217" t="s">
        <v>1335</v>
      </c>
    </row>
    <row r="174" s="2" customFormat="1">
      <c r="A174" s="40"/>
      <c r="B174" s="41"/>
      <c r="C174" s="42"/>
      <c r="D174" s="219" t="s">
        <v>143</v>
      </c>
      <c r="E174" s="42"/>
      <c r="F174" s="220" t="s">
        <v>1336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143</v>
      </c>
      <c r="AU174" s="19" t="s">
        <v>84</v>
      </c>
    </row>
    <row r="175" s="14" customFormat="1">
      <c r="A175" s="14"/>
      <c r="B175" s="235"/>
      <c r="C175" s="236"/>
      <c r="D175" s="226" t="s">
        <v>145</v>
      </c>
      <c r="E175" s="237" t="s">
        <v>19</v>
      </c>
      <c r="F175" s="238" t="s">
        <v>1337</v>
      </c>
      <c r="G175" s="236"/>
      <c r="H175" s="239">
        <v>115.59999999999999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145</v>
      </c>
      <c r="AU175" s="245" t="s">
        <v>84</v>
      </c>
      <c r="AV175" s="14" t="s">
        <v>84</v>
      </c>
      <c r="AW175" s="14" t="s">
        <v>34</v>
      </c>
      <c r="AX175" s="14" t="s">
        <v>81</v>
      </c>
      <c r="AY175" s="245" t="s">
        <v>134</v>
      </c>
    </row>
    <row r="176" s="13" customFormat="1">
      <c r="A176" s="13"/>
      <c r="B176" s="224"/>
      <c r="C176" s="225"/>
      <c r="D176" s="226" t="s">
        <v>145</v>
      </c>
      <c r="E176" s="227" t="s">
        <v>19</v>
      </c>
      <c r="F176" s="228" t="s">
        <v>1338</v>
      </c>
      <c r="G176" s="225"/>
      <c r="H176" s="227" t="s">
        <v>19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145</v>
      </c>
      <c r="AU176" s="234" t="s">
        <v>84</v>
      </c>
      <c r="AV176" s="13" t="s">
        <v>81</v>
      </c>
      <c r="AW176" s="13" t="s">
        <v>34</v>
      </c>
      <c r="AX176" s="13" t="s">
        <v>73</v>
      </c>
      <c r="AY176" s="234" t="s">
        <v>134</v>
      </c>
    </row>
    <row r="177" s="2" customFormat="1" ht="24.15" customHeight="1">
      <c r="A177" s="40"/>
      <c r="B177" s="41"/>
      <c r="C177" s="206" t="s">
        <v>269</v>
      </c>
      <c r="D177" s="206" t="s">
        <v>136</v>
      </c>
      <c r="E177" s="207" t="s">
        <v>812</v>
      </c>
      <c r="F177" s="208" t="s">
        <v>813</v>
      </c>
      <c r="G177" s="209" t="s">
        <v>266</v>
      </c>
      <c r="H177" s="210">
        <v>134.80000000000001</v>
      </c>
      <c r="I177" s="211"/>
      <c r="J177" s="212">
        <f>ROUND(I177*H177,2)</f>
        <v>0</v>
      </c>
      <c r="K177" s="208" t="s">
        <v>19</v>
      </c>
      <c r="L177" s="46"/>
      <c r="M177" s="213" t="s">
        <v>19</v>
      </c>
      <c r="N177" s="214" t="s">
        <v>44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141</v>
      </c>
      <c r="AT177" s="217" t="s">
        <v>136</v>
      </c>
      <c r="AU177" s="217" t="s">
        <v>84</v>
      </c>
      <c r="AY177" s="19" t="s">
        <v>134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81</v>
      </c>
      <c r="BK177" s="218">
        <f>ROUND(I177*H177,2)</f>
        <v>0</v>
      </c>
      <c r="BL177" s="19" t="s">
        <v>141</v>
      </c>
      <c r="BM177" s="217" t="s">
        <v>1339</v>
      </c>
    </row>
    <row r="178" s="14" customFormat="1">
      <c r="A178" s="14"/>
      <c r="B178" s="235"/>
      <c r="C178" s="236"/>
      <c r="D178" s="226" t="s">
        <v>145</v>
      </c>
      <c r="E178" s="237" t="s">
        <v>19</v>
      </c>
      <c r="F178" s="238" t="s">
        <v>1323</v>
      </c>
      <c r="G178" s="236"/>
      <c r="H178" s="239">
        <v>134.80000000000001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145</v>
      </c>
      <c r="AU178" s="245" t="s">
        <v>84</v>
      </c>
      <c r="AV178" s="14" t="s">
        <v>84</v>
      </c>
      <c r="AW178" s="14" t="s">
        <v>34</v>
      </c>
      <c r="AX178" s="14" t="s">
        <v>81</v>
      </c>
      <c r="AY178" s="245" t="s">
        <v>134</v>
      </c>
    </row>
    <row r="179" s="12" customFormat="1" ht="22.8" customHeight="1">
      <c r="A179" s="12"/>
      <c r="B179" s="190"/>
      <c r="C179" s="191"/>
      <c r="D179" s="192" t="s">
        <v>72</v>
      </c>
      <c r="E179" s="204" t="s">
        <v>824</v>
      </c>
      <c r="F179" s="204" t="s">
        <v>825</v>
      </c>
      <c r="G179" s="191"/>
      <c r="H179" s="191"/>
      <c r="I179" s="194"/>
      <c r="J179" s="205">
        <f>BK179</f>
        <v>0</v>
      </c>
      <c r="K179" s="191"/>
      <c r="L179" s="196"/>
      <c r="M179" s="197"/>
      <c r="N179" s="198"/>
      <c r="O179" s="198"/>
      <c r="P179" s="199">
        <f>SUM(P180:P183)</f>
        <v>0</v>
      </c>
      <c r="Q179" s="198"/>
      <c r="R179" s="199">
        <f>SUM(R180:R183)</f>
        <v>0</v>
      </c>
      <c r="S179" s="198"/>
      <c r="T179" s="200">
        <f>SUM(T180:T183)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1" t="s">
        <v>81</v>
      </c>
      <c r="AT179" s="202" t="s">
        <v>72</v>
      </c>
      <c r="AU179" s="202" t="s">
        <v>81</v>
      </c>
      <c r="AY179" s="201" t="s">
        <v>134</v>
      </c>
      <c r="BK179" s="203">
        <f>SUM(BK180:BK183)</f>
        <v>0</v>
      </c>
    </row>
    <row r="180" s="2" customFormat="1" ht="24.15" customHeight="1">
      <c r="A180" s="40"/>
      <c r="B180" s="41"/>
      <c r="C180" s="206" t="s">
        <v>276</v>
      </c>
      <c r="D180" s="206" t="s">
        <v>136</v>
      </c>
      <c r="E180" s="207" t="s">
        <v>827</v>
      </c>
      <c r="F180" s="208" t="s">
        <v>828</v>
      </c>
      <c r="G180" s="209" t="s">
        <v>266</v>
      </c>
      <c r="H180" s="210">
        <v>199.71899999999999</v>
      </c>
      <c r="I180" s="211"/>
      <c r="J180" s="212">
        <f>ROUND(I180*H180,2)</f>
        <v>0</v>
      </c>
      <c r="K180" s="208" t="s">
        <v>140</v>
      </c>
      <c r="L180" s="46"/>
      <c r="M180" s="213" t="s">
        <v>19</v>
      </c>
      <c r="N180" s="214" t="s">
        <v>44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141</v>
      </c>
      <c r="AT180" s="217" t="s">
        <v>136</v>
      </c>
      <c r="AU180" s="217" t="s">
        <v>84</v>
      </c>
      <c r="AY180" s="19" t="s">
        <v>134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81</v>
      </c>
      <c r="BK180" s="218">
        <f>ROUND(I180*H180,2)</f>
        <v>0</v>
      </c>
      <c r="BL180" s="19" t="s">
        <v>141</v>
      </c>
      <c r="BM180" s="217" t="s">
        <v>1340</v>
      </c>
    </row>
    <row r="181" s="2" customFormat="1">
      <c r="A181" s="40"/>
      <c r="B181" s="41"/>
      <c r="C181" s="42"/>
      <c r="D181" s="219" t="s">
        <v>143</v>
      </c>
      <c r="E181" s="42"/>
      <c r="F181" s="220" t="s">
        <v>830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143</v>
      </c>
      <c r="AU181" s="19" t="s">
        <v>84</v>
      </c>
    </row>
    <row r="182" s="2" customFormat="1" ht="24.15" customHeight="1">
      <c r="A182" s="40"/>
      <c r="B182" s="41"/>
      <c r="C182" s="206" t="s">
        <v>285</v>
      </c>
      <c r="D182" s="206" t="s">
        <v>136</v>
      </c>
      <c r="E182" s="207" t="s">
        <v>1341</v>
      </c>
      <c r="F182" s="208" t="s">
        <v>1342</v>
      </c>
      <c r="G182" s="209" t="s">
        <v>266</v>
      </c>
      <c r="H182" s="210">
        <v>199.71899999999999</v>
      </c>
      <c r="I182" s="211"/>
      <c r="J182" s="212">
        <f>ROUND(I182*H182,2)</f>
        <v>0</v>
      </c>
      <c r="K182" s="208" t="s">
        <v>140</v>
      </c>
      <c r="L182" s="46"/>
      <c r="M182" s="213" t="s">
        <v>19</v>
      </c>
      <c r="N182" s="214" t="s">
        <v>44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141</v>
      </c>
      <c r="AT182" s="217" t="s">
        <v>136</v>
      </c>
      <c r="AU182" s="217" t="s">
        <v>84</v>
      </c>
      <c r="AY182" s="19" t="s">
        <v>134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81</v>
      </c>
      <c r="BK182" s="218">
        <f>ROUND(I182*H182,2)</f>
        <v>0</v>
      </c>
      <c r="BL182" s="19" t="s">
        <v>141</v>
      </c>
      <c r="BM182" s="217" t="s">
        <v>1343</v>
      </c>
    </row>
    <row r="183" s="2" customFormat="1">
      <c r="A183" s="40"/>
      <c r="B183" s="41"/>
      <c r="C183" s="42"/>
      <c r="D183" s="219" t="s">
        <v>143</v>
      </c>
      <c r="E183" s="42"/>
      <c r="F183" s="220" t="s">
        <v>1344</v>
      </c>
      <c r="G183" s="42"/>
      <c r="H183" s="42"/>
      <c r="I183" s="221"/>
      <c r="J183" s="42"/>
      <c r="K183" s="42"/>
      <c r="L183" s="46"/>
      <c r="M183" s="267"/>
      <c r="N183" s="268"/>
      <c r="O183" s="269"/>
      <c r="P183" s="269"/>
      <c r="Q183" s="269"/>
      <c r="R183" s="269"/>
      <c r="S183" s="269"/>
      <c r="T183" s="27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143</v>
      </c>
      <c r="AU183" s="19" t="s">
        <v>84</v>
      </c>
    </row>
    <row r="184" s="2" customFormat="1" ht="6.96" customHeight="1">
      <c r="A184" s="40"/>
      <c r="B184" s="61"/>
      <c r="C184" s="62"/>
      <c r="D184" s="62"/>
      <c r="E184" s="62"/>
      <c r="F184" s="62"/>
      <c r="G184" s="62"/>
      <c r="H184" s="62"/>
      <c r="I184" s="62"/>
      <c r="J184" s="62"/>
      <c r="K184" s="62"/>
      <c r="L184" s="46"/>
      <c r="M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</row>
  </sheetData>
  <sheetProtection sheet="1" autoFilter="0" formatColumns="0" formatRows="0" objects="1" scenarios="1" spinCount="100000" saltValue="+SGbl6/03/c+8HZi3v7iKBYkLRPN0cqpJvtPNMN5B7Ta4294vhsKLhBDLcYv715Dvm7EhCllHPh+EGpX/cmuDQ==" hashValue="xO7CSR+m5I9EmVobRJkhiRRpTyh97EXTjdotqMrpTLnZ39E1kXIAv42nbYq3rLpcJRseP9Fo+ejAvea+GJw34w==" algorithmName="SHA-512" password="CC35"/>
  <autoFilter ref="C84:K18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6_01/113154553"/>
    <hyperlink ref="F94" r:id="rId2" display="https://podminky.urs.cz/item/CS_URS_2026_01/569911131"/>
    <hyperlink ref="F100" r:id="rId3" display="https://podminky.urs.cz/item/CS_URS_2026_01/572141112"/>
    <hyperlink ref="F105" r:id="rId4" display="https://podminky.urs.cz/item/CS_URS_2026_01/572531121"/>
    <hyperlink ref="F110" r:id="rId5" display="https://podminky.urs.cz/item/CS_URS_2026_01/573231107"/>
    <hyperlink ref="F114" r:id="rId6" display="https://podminky.urs.cz/item/CS_URS_2026_01/577144121"/>
    <hyperlink ref="F119" r:id="rId7" display="https://podminky.urs.cz/item/CS_URS_2026_01/919721291"/>
    <hyperlink ref="F124" r:id="rId8" display="https://podminky.urs.cz/item/CS_URS_2026_01/919731121"/>
    <hyperlink ref="F130" r:id="rId9" display="https://podminky.urs.cz/item/CS_URS_2026_01/919732211"/>
    <hyperlink ref="F136" r:id="rId10" display="https://podminky.urs.cz/item/CS_URS_2026_01/919735111"/>
    <hyperlink ref="F145" r:id="rId11" display="https://podminky.urs.cz/item/CS_URS_2026_01/938908411"/>
    <hyperlink ref="F149" r:id="rId12" display="https://podminky.urs.cz/item/CS_URS_2026_01/938909311"/>
    <hyperlink ref="F153" r:id="rId13" display="https://podminky.urs.cz/item/CS_URS_2026_01/938909611"/>
    <hyperlink ref="F160" r:id="rId14" display="https://podminky.urs.cz/item/CS_URS_2026_01/997221551"/>
    <hyperlink ref="F166" r:id="rId15" display="https://podminky.urs.cz/item/CS_URS_2026_01/997221559"/>
    <hyperlink ref="F174" r:id="rId16" display="https://podminky.urs.cz/item/CS_URS_2026_01/997221611"/>
    <hyperlink ref="F181" r:id="rId17" display="https://podminky.urs.cz/item/CS_URS_2026_01/998225111"/>
    <hyperlink ref="F183" r:id="rId18" display="https://podminky.urs.cz/item/CS_URS_2026_01/9982251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III/1921 A III/1923 CHODSKÁ LHOTA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1345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92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12. 11. 2025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105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ROUND((SUM(BE85:BE183)),  2)</f>
        <v>0</v>
      </c>
      <c r="G33" s="40"/>
      <c r="H33" s="40"/>
      <c r="I33" s="150">
        <v>0.20999999999999999</v>
      </c>
      <c r="J33" s="149">
        <f>ROUND(((SUM(BE85:BE183))*I33),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ROUND((SUM(BF85:BF183)),  2)</f>
        <v>0</v>
      </c>
      <c r="G34" s="40"/>
      <c r="H34" s="40"/>
      <c r="I34" s="150">
        <v>0.12</v>
      </c>
      <c r="J34" s="149">
        <f>ROUND(((SUM(BF85:BF183))*I34),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ROUND((SUM(BG85:BG183)),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ROUND((SUM(BH85:BH183)),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ROUND((SUM(BI85:BI183)),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III/1921 A III/1923 CHODSKÁ LHOTA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104 - Oprava objízdných tras - silnice III/1922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Chodská Lhota</v>
      </c>
      <c r="G52" s="42"/>
      <c r="H52" s="42"/>
      <c r="I52" s="34" t="s">
        <v>23</v>
      </c>
      <c r="J52" s="74" t="str">
        <f>IF(J12="","",J12)</f>
        <v>12. 11. 2025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SÚS Plzeňského kraje, p.o.</v>
      </c>
      <c r="G54" s="42"/>
      <c r="H54" s="42"/>
      <c r="I54" s="34" t="s">
        <v>31</v>
      </c>
      <c r="J54" s="38" t="str">
        <f>E21</f>
        <v>Ing. Jaroslav Rojt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Jan Leinhäupel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107</v>
      </c>
      <c r="D57" s="164"/>
      <c r="E57" s="164"/>
      <c r="F57" s="164"/>
      <c r="G57" s="164"/>
      <c r="H57" s="164"/>
      <c r="I57" s="164"/>
      <c r="J57" s="165" t="s">
        <v>108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67"/>
      <c r="C60" s="168"/>
      <c r="D60" s="169" t="s">
        <v>110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111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114</v>
      </c>
      <c r="E62" s="176"/>
      <c r="F62" s="176"/>
      <c r="G62" s="176"/>
      <c r="H62" s="176"/>
      <c r="I62" s="176"/>
      <c r="J62" s="177">
        <f>J92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116</v>
      </c>
      <c r="E63" s="176"/>
      <c r="F63" s="176"/>
      <c r="G63" s="176"/>
      <c r="H63" s="176"/>
      <c r="I63" s="176"/>
      <c r="J63" s="177">
        <f>J117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117</v>
      </c>
      <c r="E64" s="176"/>
      <c r="F64" s="176"/>
      <c r="G64" s="176"/>
      <c r="H64" s="176"/>
      <c r="I64" s="176"/>
      <c r="J64" s="177">
        <f>J158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118</v>
      </c>
      <c r="E65" s="176"/>
      <c r="F65" s="176"/>
      <c r="G65" s="176"/>
      <c r="H65" s="176"/>
      <c r="I65" s="176"/>
      <c r="J65" s="177">
        <f>J179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119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III/1921 A III/1923 CHODSKÁ LHOTA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103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104 - Oprava objízdných tras - silnice III/1922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Chodská Lhota</v>
      </c>
      <c r="G79" s="42"/>
      <c r="H79" s="42"/>
      <c r="I79" s="34" t="s">
        <v>23</v>
      </c>
      <c r="J79" s="74" t="str">
        <f>IF(J12="","",J12)</f>
        <v>12. 11. 2025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>SÚS Plzeňského kraje, p.o.</v>
      </c>
      <c r="G81" s="42"/>
      <c r="H81" s="42"/>
      <c r="I81" s="34" t="s">
        <v>31</v>
      </c>
      <c r="J81" s="38" t="str">
        <f>E21</f>
        <v>Ing. Jaroslav Rojt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35</v>
      </c>
      <c r="J82" s="38" t="str">
        <f>E24</f>
        <v>Jan Leinhäupel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120</v>
      </c>
      <c r="D84" s="182" t="s">
        <v>58</v>
      </c>
      <c r="E84" s="182" t="s">
        <v>54</v>
      </c>
      <c r="F84" s="182" t="s">
        <v>55</v>
      </c>
      <c r="G84" s="182" t="s">
        <v>121</v>
      </c>
      <c r="H84" s="182" t="s">
        <v>122</v>
      </c>
      <c r="I84" s="182" t="s">
        <v>123</v>
      </c>
      <c r="J84" s="182" t="s">
        <v>108</v>
      </c>
      <c r="K84" s="183" t="s">
        <v>124</v>
      </c>
      <c r="L84" s="184"/>
      <c r="M84" s="94" t="s">
        <v>19</v>
      </c>
      <c r="N84" s="95" t="s">
        <v>43</v>
      </c>
      <c r="O84" s="95" t="s">
        <v>125</v>
      </c>
      <c r="P84" s="95" t="s">
        <v>126</v>
      </c>
      <c r="Q84" s="95" t="s">
        <v>127</v>
      </c>
      <c r="R84" s="95" t="s">
        <v>128</v>
      </c>
      <c r="S84" s="95" t="s">
        <v>129</v>
      </c>
      <c r="T84" s="96" t="s">
        <v>130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131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17.951280000000001</v>
      </c>
      <c r="S85" s="98"/>
      <c r="T85" s="188">
        <f>T86</f>
        <v>66.977000000000004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109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72</v>
      </c>
      <c r="E86" s="193" t="s">
        <v>132</v>
      </c>
      <c r="F86" s="193" t="s">
        <v>133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P87+P92+P117+P158+P179</f>
        <v>0</v>
      </c>
      <c r="Q86" s="198"/>
      <c r="R86" s="199">
        <f>R87+R92+R117+R158+R179</f>
        <v>17.951280000000001</v>
      </c>
      <c r="S86" s="198"/>
      <c r="T86" s="200">
        <f>T87+T92+T117+T158+T179</f>
        <v>66.977000000000004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81</v>
      </c>
      <c r="AT86" s="202" t="s">
        <v>72</v>
      </c>
      <c r="AU86" s="202" t="s">
        <v>73</v>
      </c>
      <c r="AY86" s="201" t="s">
        <v>134</v>
      </c>
      <c r="BK86" s="203">
        <f>BK87+BK92+BK117+BK158+BK179</f>
        <v>0</v>
      </c>
    </row>
    <row r="87" s="12" customFormat="1" ht="22.8" customHeight="1">
      <c r="A87" s="12"/>
      <c r="B87" s="190"/>
      <c r="C87" s="191"/>
      <c r="D87" s="192" t="s">
        <v>72</v>
      </c>
      <c r="E87" s="204" t="s">
        <v>81</v>
      </c>
      <c r="F87" s="204" t="s">
        <v>135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SUM(P88:P91)</f>
        <v>0</v>
      </c>
      <c r="Q87" s="198"/>
      <c r="R87" s="199">
        <f>SUM(R88:R91)</f>
        <v>0.0039500000000000004</v>
      </c>
      <c r="S87" s="198"/>
      <c r="T87" s="200">
        <f>SUM(T88:T91)</f>
        <v>45.425000000000004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81</v>
      </c>
      <c r="AT87" s="202" t="s">
        <v>72</v>
      </c>
      <c r="AU87" s="202" t="s">
        <v>81</v>
      </c>
      <c r="AY87" s="201" t="s">
        <v>134</v>
      </c>
      <c r="BK87" s="203">
        <f>SUM(BK88:BK91)</f>
        <v>0</v>
      </c>
    </row>
    <row r="88" s="2" customFormat="1" ht="24.15" customHeight="1">
      <c r="A88" s="40"/>
      <c r="B88" s="41"/>
      <c r="C88" s="206" t="s">
        <v>81</v>
      </c>
      <c r="D88" s="206" t="s">
        <v>136</v>
      </c>
      <c r="E88" s="207" t="s">
        <v>1346</v>
      </c>
      <c r="F88" s="208" t="s">
        <v>1347</v>
      </c>
      <c r="G88" s="209" t="s">
        <v>139</v>
      </c>
      <c r="H88" s="210">
        <v>395</v>
      </c>
      <c r="I88" s="211"/>
      <c r="J88" s="212">
        <f>ROUND(I88*H88,2)</f>
        <v>0</v>
      </c>
      <c r="K88" s="208" t="s">
        <v>140</v>
      </c>
      <c r="L88" s="46"/>
      <c r="M88" s="213" t="s">
        <v>19</v>
      </c>
      <c r="N88" s="214" t="s">
        <v>44</v>
      </c>
      <c r="O88" s="86"/>
      <c r="P88" s="215">
        <f>O88*H88</f>
        <v>0</v>
      </c>
      <c r="Q88" s="215">
        <v>1.0000000000000001E-05</v>
      </c>
      <c r="R88" s="215">
        <f>Q88*H88</f>
        <v>0.0039500000000000004</v>
      </c>
      <c r="S88" s="215">
        <v>0.11500000000000001</v>
      </c>
      <c r="T88" s="216">
        <f>S88*H88</f>
        <v>45.425000000000004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141</v>
      </c>
      <c r="AT88" s="217" t="s">
        <v>136</v>
      </c>
      <c r="AU88" s="217" t="s">
        <v>84</v>
      </c>
      <c r="AY88" s="19" t="s">
        <v>134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81</v>
      </c>
      <c r="BK88" s="218">
        <f>ROUND(I88*H88,2)</f>
        <v>0</v>
      </c>
      <c r="BL88" s="19" t="s">
        <v>141</v>
      </c>
      <c r="BM88" s="217" t="s">
        <v>1348</v>
      </c>
    </row>
    <row r="89" s="2" customFormat="1">
      <c r="A89" s="40"/>
      <c r="B89" s="41"/>
      <c r="C89" s="42"/>
      <c r="D89" s="219" t="s">
        <v>143</v>
      </c>
      <c r="E89" s="42"/>
      <c r="F89" s="220" t="s">
        <v>1349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143</v>
      </c>
      <c r="AU89" s="19" t="s">
        <v>84</v>
      </c>
    </row>
    <row r="90" s="13" customFormat="1">
      <c r="A90" s="13"/>
      <c r="B90" s="224"/>
      <c r="C90" s="225"/>
      <c r="D90" s="226" t="s">
        <v>145</v>
      </c>
      <c r="E90" s="227" t="s">
        <v>19</v>
      </c>
      <c r="F90" s="228" t="s">
        <v>146</v>
      </c>
      <c r="G90" s="225"/>
      <c r="H90" s="227" t="s">
        <v>19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145</v>
      </c>
      <c r="AU90" s="234" t="s">
        <v>84</v>
      </c>
      <c r="AV90" s="13" t="s">
        <v>81</v>
      </c>
      <c r="AW90" s="13" t="s">
        <v>34</v>
      </c>
      <c r="AX90" s="13" t="s">
        <v>73</v>
      </c>
      <c r="AY90" s="234" t="s">
        <v>134</v>
      </c>
    </row>
    <row r="91" s="14" customFormat="1">
      <c r="A91" s="14"/>
      <c r="B91" s="235"/>
      <c r="C91" s="236"/>
      <c r="D91" s="226" t="s">
        <v>145</v>
      </c>
      <c r="E91" s="237" t="s">
        <v>19</v>
      </c>
      <c r="F91" s="238" t="s">
        <v>1350</v>
      </c>
      <c r="G91" s="236"/>
      <c r="H91" s="239">
        <v>395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5" t="s">
        <v>145</v>
      </c>
      <c r="AU91" s="245" t="s">
        <v>84</v>
      </c>
      <c r="AV91" s="14" t="s">
        <v>84</v>
      </c>
      <c r="AW91" s="14" t="s">
        <v>34</v>
      </c>
      <c r="AX91" s="14" t="s">
        <v>81</v>
      </c>
      <c r="AY91" s="245" t="s">
        <v>134</v>
      </c>
    </row>
    <row r="92" s="12" customFormat="1" ht="22.8" customHeight="1">
      <c r="A92" s="12"/>
      <c r="B92" s="190"/>
      <c r="C92" s="191"/>
      <c r="D92" s="192" t="s">
        <v>72</v>
      </c>
      <c r="E92" s="204" t="s">
        <v>174</v>
      </c>
      <c r="F92" s="204" t="s">
        <v>380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SUM(P93:P116)</f>
        <v>0</v>
      </c>
      <c r="Q92" s="198"/>
      <c r="R92" s="199">
        <f>SUM(R93:R116)</f>
        <v>17.700749999999999</v>
      </c>
      <c r="S92" s="198"/>
      <c r="T92" s="200">
        <f>SUM(T93:T116)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81</v>
      </c>
      <c r="AT92" s="202" t="s">
        <v>72</v>
      </c>
      <c r="AU92" s="202" t="s">
        <v>81</v>
      </c>
      <c r="AY92" s="201" t="s">
        <v>134</v>
      </c>
      <c r="BK92" s="203">
        <f>SUM(BK93:BK116)</f>
        <v>0</v>
      </c>
    </row>
    <row r="93" s="2" customFormat="1" ht="24.15" customHeight="1">
      <c r="A93" s="40"/>
      <c r="B93" s="41"/>
      <c r="C93" s="206" t="s">
        <v>84</v>
      </c>
      <c r="D93" s="206" t="s">
        <v>136</v>
      </c>
      <c r="E93" s="207" t="s">
        <v>1265</v>
      </c>
      <c r="F93" s="208" t="s">
        <v>1266</v>
      </c>
      <c r="G93" s="209" t="s">
        <v>139</v>
      </c>
      <c r="H93" s="210">
        <v>77</v>
      </c>
      <c r="I93" s="211"/>
      <c r="J93" s="212">
        <f>ROUND(I93*H93,2)</f>
        <v>0</v>
      </c>
      <c r="K93" s="208" t="s">
        <v>140</v>
      </c>
      <c r="L93" s="46"/>
      <c r="M93" s="213" t="s">
        <v>19</v>
      </c>
      <c r="N93" s="214" t="s">
        <v>44</v>
      </c>
      <c r="O93" s="86"/>
      <c r="P93" s="215">
        <f>O93*H93</f>
        <v>0</v>
      </c>
      <c r="Q93" s="215">
        <v>0.108</v>
      </c>
      <c r="R93" s="215">
        <f>Q93*H93</f>
        <v>8.3160000000000007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141</v>
      </c>
      <c r="AT93" s="217" t="s">
        <v>136</v>
      </c>
      <c r="AU93" s="217" t="s">
        <v>84</v>
      </c>
      <c r="AY93" s="19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81</v>
      </c>
      <c r="BK93" s="218">
        <f>ROUND(I93*H93,2)</f>
        <v>0</v>
      </c>
      <c r="BL93" s="19" t="s">
        <v>141</v>
      </c>
      <c r="BM93" s="217" t="s">
        <v>1267</v>
      </c>
    </row>
    <row r="94" s="2" customFormat="1">
      <c r="A94" s="40"/>
      <c r="B94" s="41"/>
      <c r="C94" s="42"/>
      <c r="D94" s="219" t="s">
        <v>143</v>
      </c>
      <c r="E94" s="42"/>
      <c r="F94" s="220" t="s">
        <v>1268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143</v>
      </c>
      <c r="AU94" s="19" t="s">
        <v>84</v>
      </c>
    </row>
    <row r="95" s="13" customFormat="1">
      <c r="A95" s="13"/>
      <c r="B95" s="224"/>
      <c r="C95" s="225"/>
      <c r="D95" s="226" t="s">
        <v>145</v>
      </c>
      <c r="E95" s="227" t="s">
        <v>19</v>
      </c>
      <c r="F95" s="228" t="s">
        <v>1269</v>
      </c>
      <c r="G95" s="225"/>
      <c r="H95" s="227" t="s">
        <v>19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145</v>
      </c>
      <c r="AU95" s="234" t="s">
        <v>84</v>
      </c>
      <c r="AV95" s="13" t="s">
        <v>81</v>
      </c>
      <c r="AW95" s="13" t="s">
        <v>34</v>
      </c>
      <c r="AX95" s="13" t="s">
        <v>73</v>
      </c>
      <c r="AY95" s="234" t="s">
        <v>134</v>
      </c>
    </row>
    <row r="96" s="14" customFormat="1">
      <c r="A96" s="14"/>
      <c r="B96" s="235"/>
      <c r="C96" s="236"/>
      <c r="D96" s="226" t="s">
        <v>145</v>
      </c>
      <c r="E96" s="237" t="s">
        <v>19</v>
      </c>
      <c r="F96" s="238" t="s">
        <v>1351</v>
      </c>
      <c r="G96" s="236"/>
      <c r="H96" s="239">
        <v>36.75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145</v>
      </c>
      <c r="AU96" s="245" t="s">
        <v>84</v>
      </c>
      <c r="AV96" s="14" t="s">
        <v>84</v>
      </c>
      <c r="AW96" s="14" t="s">
        <v>34</v>
      </c>
      <c r="AX96" s="14" t="s">
        <v>73</v>
      </c>
      <c r="AY96" s="245" t="s">
        <v>134</v>
      </c>
    </row>
    <row r="97" s="14" customFormat="1">
      <c r="A97" s="14"/>
      <c r="B97" s="235"/>
      <c r="C97" s="236"/>
      <c r="D97" s="226" t="s">
        <v>145</v>
      </c>
      <c r="E97" s="237" t="s">
        <v>19</v>
      </c>
      <c r="F97" s="238" t="s">
        <v>1352</v>
      </c>
      <c r="G97" s="236"/>
      <c r="H97" s="239">
        <v>40.25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145</v>
      </c>
      <c r="AU97" s="245" t="s">
        <v>84</v>
      </c>
      <c r="AV97" s="14" t="s">
        <v>84</v>
      </c>
      <c r="AW97" s="14" t="s">
        <v>34</v>
      </c>
      <c r="AX97" s="14" t="s">
        <v>73</v>
      </c>
      <c r="AY97" s="245" t="s">
        <v>134</v>
      </c>
    </row>
    <row r="98" s="15" customFormat="1">
      <c r="A98" s="15"/>
      <c r="B98" s="246"/>
      <c r="C98" s="247"/>
      <c r="D98" s="226" t="s">
        <v>145</v>
      </c>
      <c r="E98" s="248" t="s">
        <v>19</v>
      </c>
      <c r="F98" s="249" t="s">
        <v>153</v>
      </c>
      <c r="G98" s="247"/>
      <c r="H98" s="250">
        <v>77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6" t="s">
        <v>145</v>
      </c>
      <c r="AU98" s="256" t="s">
        <v>84</v>
      </c>
      <c r="AV98" s="15" t="s">
        <v>141</v>
      </c>
      <c r="AW98" s="15" t="s">
        <v>34</v>
      </c>
      <c r="AX98" s="15" t="s">
        <v>81</v>
      </c>
      <c r="AY98" s="256" t="s">
        <v>134</v>
      </c>
    </row>
    <row r="99" s="2" customFormat="1" ht="24.15" customHeight="1">
      <c r="A99" s="40"/>
      <c r="B99" s="41"/>
      <c r="C99" s="206" t="s">
        <v>158</v>
      </c>
      <c r="D99" s="206" t="s">
        <v>136</v>
      </c>
      <c r="E99" s="207" t="s">
        <v>1272</v>
      </c>
      <c r="F99" s="208" t="s">
        <v>1273</v>
      </c>
      <c r="G99" s="209" t="s">
        <v>139</v>
      </c>
      <c r="H99" s="210">
        <v>60</v>
      </c>
      <c r="I99" s="211"/>
      <c r="J99" s="212">
        <f>ROUND(I99*H99,2)</f>
        <v>0</v>
      </c>
      <c r="K99" s="208" t="s">
        <v>140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0.15620000000000001</v>
      </c>
      <c r="R99" s="215">
        <f>Q99*H99</f>
        <v>9.3719999999999999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141</v>
      </c>
      <c r="AT99" s="217" t="s">
        <v>136</v>
      </c>
      <c r="AU99" s="217" t="s">
        <v>84</v>
      </c>
      <c r="AY99" s="19" t="s">
        <v>134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141</v>
      </c>
      <c r="BM99" s="217" t="s">
        <v>1274</v>
      </c>
    </row>
    <row r="100" s="2" customFormat="1">
      <c r="A100" s="40"/>
      <c r="B100" s="41"/>
      <c r="C100" s="42"/>
      <c r="D100" s="219" t="s">
        <v>143</v>
      </c>
      <c r="E100" s="42"/>
      <c r="F100" s="220" t="s">
        <v>1275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143</v>
      </c>
      <c r="AU100" s="19" t="s">
        <v>84</v>
      </c>
    </row>
    <row r="101" s="13" customFormat="1">
      <c r="A101" s="13"/>
      <c r="B101" s="224"/>
      <c r="C101" s="225"/>
      <c r="D101" s="226" t="s">
        <v>145</v>
      </c>
      <c r="E101" s="227" t="s">
        <v>19</v>
      </c>
      <c r="F101" s="228" t="s">
        <v>1276</v>
      </c>
      <c r="G101" s="225"/>
      <c r="H101" s="227" t="s">
        <v>19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145</v>
      </c>
      <c r="AU101" s="234" t="s">
        <v>84</v>
      </c>
      <c r="AV101" s="13" t="s">
        <v>81</v>
      </c>
      <c r="AW101" s="13" t="s">
        <v>34</v>
      </c>
      <c r="AX101" s="13" t="s">
        <v>73</v>
      </c>
      <c r="AY101" s="234" t="s">
        <v>134</v>
      </c>
    </row>
    <row r="102" s="14" customFormat="1">
      <c r="A102" s="14"/>
      <c r="B102" s="235"/>
      <c r="C102" s="236"/>
      <c r="D102" s="226" t="s">
        <v>145</v>
      </c>
      <c r="E102" s="237" t="s">
        <v>19</v>
      </c>
      <c r="F102" s="238" t="s">
        <v>1353</v>
      </c>
      <c r="G102" s="236"/>
      <c r="H102" s="239">
        <v>60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145</v>
      </c>
      <c r="AU102" s="245" t="s">
        <v>84</v>
      </c>
      <c r="AV102" s="14" t="s">
        <v>84</v>
      </c>
      <c r="AW102" s="14" t="s">
        <v>34</v>
      </c>
      <c r="AX102" s="14" t="s">
        <v>81</v>
      </c>
      <c r="AY102" s="245" t="s">
        <v>134</v>
      </c>
    </row>
    <row r="103" s="13" customFormat="1">
      <c r="A103" s="13"/>
      <c r="B103" s="224"/>
      <c r="C103" s="225"/>
      <c r="D103" s="226" t="s">
        <v>145</v>
      </c>
      <c r="E103" s="227" t="s">
        <v>19</v>
      </c>
      <c r="F103" s="228" t="s">
        <v>1354</v>
      </c>
      <c r="G103" s="225"/>
      <c r="H103" s="227" t="s">
        <v>19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145</v>
      </c>
      <c r="AU103" s="234" t="s">
        <v>84</v>
      </c>
      <c r="AV103" s="13" t="s">
        <v>81</v>
      </c>
      <c r="AW103" s="13" t="s">
        <v>34</v>
      </c>
      <c r="AX103" s="13" t="s">
        <v>73</v>
      </c>
      <c r="AY103" s="234" t="s">
        <v>134</v>
      </c>
    </row>
    <row r="104" s="2" customFormat="1" ht="16.5" customHeight="1">
      <c r="A104" s="40"/>
      <c r="B104" s="41"/>
      <c r="C104" s="206" t="s">
        <v>141</v>
      </c>
      <c r="D104" s="206" t="s">
        <v>136</v>
      </c>
      <c r="E104" s="207" t="s">
        <v>1279</v>
      </c>
      <c r="F104" s="208" t="s">
        <v>1280</v>
      </c>
      <c r="G104" s="209" t="s">
        <v>168</v>
      </c>
      <c r="H104" s="210">
        <v>15</v>
      </c>
      <c r="I104" s="211"/>
      <c r="J104" s="212">
        <f>ROUND(I104*H104,2)</f>
        <v>0</v>
      </c>
      <c r="K104" s="208" t="s">
        <v>140</v>
      </c>
      <c r="L104" s="46"/>
      <c r="M104" s="213" t="s">
        <v>19</v>
      </c>
      <c r="N104" s="214" t="s">
        <v>44</v>
      </c>
      <c r="O104" s="86"/>
      <c r="P104" s="215">
        <f>O104*H104</f>
        <v>0</v>
      </c>
      <c r="Q104" s="215">
        <v>0.00084999999999999995</v>
      </c>
      <c r="R104" s="215">
        <f>Q104*H104</f>
        <v>0.012749999999999999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141</v>
      </c>
      <c r="AT104" s="217" t="s">
        <v>136</v>
      </c>
      <c r="AU104" s="217" t="s">
        <v>84</v>
      </c>
      <c r="AY104" s="19" t="s">
        <v>134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81</v>
      </c>
      <c r="BK104" s="218">
        <f>ROUND(I104*H104,2)</f>
        <v>0</v>
      </c>
      <c r="BL104" s="19" t="s">
        <v>141</v>
      </c>
      <c r="BM104" s="217" t="s">
        <v>1281</v>
      </c>
    </row>
    <row r="105" s="2" customFormat="1">
      <c r="A105" s="40"/>
      <c r="B105" s="41"/>
      <c r="C105" s="42"/>
      <c r="D105" s="219" t="s">
        <v>143</v>
      </c>
      <c r="E105" s="42"/>
      <c r="F105" s="220" t="s">
        <v>1282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143</v>
      </c>
      <c r="AU105" s="19" t="s">
        <v>84</v>
      </c>
    </row>
    <row r="106" s="13" customFormat="1">
      <c r="A106" s="13"/>
      <c r="B106" s="224"/>
      <c r="C106" s="225"/>
      <c r="D106" s="226" t="s">
        <v>145</v>
      </c>
      <c r="E106" s="227" t="s">
        <v>19</v>
      </c>
      <c r="F106" s="228" t="s">
        <v>1283</v>
      </c>
      <c r="G106" s="225"/>
      <c r="H106" s="227" t="s">
        <v>19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145</v>
      </c>
      <c r="AU106" s="234" t="s">
        <v>84</v>
      </c>
      <c r="AV106" s="13" t="s">
        <v>81</v>
      </c>
      <c r="AW106" s="13" t="s">
        <v>34</v>
      </c>
      <c r="AX106" s="13" t="s">
        <v>73</v>
      </c>
      <c r="AY106" s="234" t="s">
        <v>134</v>
      </c>
    </row>
    <row r="107" s="14" customFormat="1">
      <c r="A107" s="14"/>
      <c r="B107" s="235"/>
      <c r="C107" s="236"/>
      <c r="D107" s="226" t="s">
        <v>145</v>
      </c>
      <c r="E107" s="237" t="s">
        <v>19</v>
      </c>
      <c r="F107" s="238" t="s">
        <v>1355</v>
      </c>
      <c r="G107" s="236"/>
      <c r="H107" s="239">
        <v>15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145</v>
      </c>
      <c r="AU107" s="245" t="s">
        <v>84</v>
      </c>
      <c r="AV107" s="14" t="s">
        <v>84</v>
      </c>
      <c r="AW107" s="14" t="s">
        <v>34</v>
      </c>
      <c r="AX107" s="14" t="s">
        <v>81</v>
      </c>
      <c r="AY107" s="245" t="s">
        <v>134</v>
      </c>
    </row>
    <row r="108" s="13" customFormat="1">
      <c r="A108" s="13"/>
      <c r="B108" s="224"/>
      <c r="C108" s="225"/>
      <c r="D108" s="226" t="s">
        <v>145</v>
      </c>
      <c r="E108" s="227" t="s">
        <v>19</v>
      </c>
      <c r="F108" s="228" t="s">
        <v>1285</v>
      </c>
      <c r="G108" s="225"/>
      <c r="H108" s="227" t="s">
        <v>19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145</v>
      </c>
      <c r="AU108" s="234" t="s">
        <v>84</v>
      </c>
      <c r="AV108" s="13" t="s">
        <v>81</v>
      </c>
      <c r="AW108" s="13" t="s">
        <v>34</v>
      </c>
      <c r="AX108" s="13" t="s">
        <v>73</v>
      </c>
      <c r="AY108" s="234" t="s">
        <v>134</v>
      </c>
    </row>
    <row r="109" s="2" customFormat="1" ht="16.5" customHeight="1">
      <c r="A109" s="40"/>
      <c r="B109" s="41"/>
      <c r="C109" s="206" t="s">
        <v>174</v>
      </c>
      <c r="D109" s="206" t="s">
        <v>136</v>
      </c>
      <c r="E109" s="207" t="s">
        <v>1286</v>
      </c>
      <c r="F109" s="208" t="s">
        <v>1287</v>
      </c>
      <c r="G109" s="209" t="s">
        <v>139</v>
      </c>
      <c r="H109" s="210">
        <v>395</v>
      </c>
      <c r="I109" s="211"/>
      <c r="J109" s="212">
        <f>ROUND(I109*H109,2)</f>
        <v>0</v>
      </c>
      <c r="K109" s="208" t="s">
        <v>140</v>
      </c>
      <c r="L109" s="46"/>
      <c r="M109" s="213" t="s">
        <v>19</v>
      </c>
      <c r="N109" s="214" t="s">
        <v>44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141</v>
      </c>
      <c r="AT109" s="217" t="s">
        <v>136</v>
      </c>
      <c r="AU109" s="217" t="s">
        <v>84</v>
      </c>
      <c r="AY109" s="19" t="s">
        <v>134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81</v>
      </c>
      <c r="BK109" s="218">
        <f>ROUND(I109*H109,2)</f>
        <v>0</v>
      </c>
      <c r="BL109" s="19" t="s">
        <v>141</v>
      </c>
      <c r="BM109" s="217" t="s">
        <v>1288</v>
      </c>
    </row>
    <row r="110" s="2" customFormat="1">
      <c r="A110" s="40"/>
      <c r="B110" s="41"/>
      <c r="C110" s="42"/>
      <c r="D110" s="219" t="s">
        <v>143</v>
      </c>
      <c r="E110" s="42"/>
      <c r="F110" s="220" t="s">
        <v>1289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143</v>
      </c>
      <c r="AU110" s="19" t="s">
        <v>84</v>
      </c>
    </row>
    <row r="111" s="13" customFormat="1">
      <c r="A111" s="13"/>
      <c r="B111" s="224"/>
      <c r="C111" s="225"/>
      <c r="D111" s="226" t="s">
        <v>145</v>
      </c>
      <c r="E111" s="227" t="s">
        <v>19</v>
      </c>
      <c r="F111" s="228" t="s">
        <v>146</v>
      </c>
      <c r="G111" s="225"/>
      <c r="H111" s="227" t="s">
        <v>19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145</v>
      </c>
      <c r="AU111" s="234" t="s">
        <v>84</v>
      </c>
      <c r="AV111" s="13" t="s">
        <v>81</v>
      </c>
      <c r="AW111" s="13" t="s">
        <v>34</v>
      </c>
      <c r="AX111" s="13" t="s">
        <v>73</v>
      </c>
      <c r="AY111" s="234" t="s">
        <v>134</v>
      </c>
    </row>
    <row r="112" s="14" customFormat="1">
      <c r="A112" s="14"/>
      <c r="B112" s="235"/>
      <c r="C112" s="236"/>
      <c r="D112" s="226" t="s">
        <v>145</v>
      </c>
      <c r="E112" s="237" t="s">
        <v>19</v>
      </c>
      <c r="F112" s="238" t="s">
        <v>1350</v>
      </c>
      <c r="G112" s="236"/>
      <c r="H112" s="239">
        <v>395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145</v>
      </c>
      <c r="AU112" s="245" t="s">
        <v>84</v>
      </c>
      <c r="AV112" s="14" t="s">
        <v>84</v>
      </c>
      <c r="AW112" s="14" t="s">
        <v>34</v>
      </c>
      <c r="AX112" s="14" t="s">
        <v>81</v>
      </c>
      <c r="AY112" s="245" t="s">
        <v>134</v>
      </c>
    </row>
    <row r="113" s="2" customFormat="1" ht="24.15" customHeight="1">
      <c r="A113" s="40"/>
      <c r="B113" s="41"/>
      <c r="C113" s="206" t="s">
        <v>184</v>
      </c>
      <c r="D113" s="206" t="s">
        <v>136</v>
      </c>
      <c r="E113" s="207" t="s">
        <v>1290</v>
      </c>
      <c r="F113" s="208" t="s">
        <v>1291</v>
      </c>
      <c r="G113" s="209" t="s">
        <v>139</v>
      </c>
      <c r="H113" s="210">
        <v>395</v>
      </c>
      <c r="I113" s="211"/>
      <c r="J113" s="212">
        <f>ROUND(I113*H113,2)</f>
        <v>0</v>
      </c>
      <c r="K113" s="208" t="s">
        <v>140</v>
      </c>
      <c r="L113" s="46"/>
      <c r="M113" s="213" t="s">
        <v>19</v>
      </c>
      <c r="N113" s="214" t="s">
        <v>44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141</v>
      </c>
      <c r="AT113" s="217" t="s">
        <v>136</v>
      </c>
      <c r="AU113" s="217" t="s">
        <v>84</v>
      </c>
      <c r="AY113" s="19" t="s">
        <v>134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81</v>
      </c>
      <c r="BK113" s="218">
        <f>ROUND(I113*H113,2)</f>
        <v>0</v>
      </c>
      <c r="BL113" s="19" t="s">
        <v>141</v>
      </c>
      <c r="BM113" s="217" t="s">
        <v>1292</v>
      </c>
    </row>
    <row r="114" s="2" customFormat="1">
      <c r="A114" s="40"/>
      <c r="B114" s="41"/>
      <c r="C114" s="42"/>
      <c r="D114" s="219" t="s">
        <v>143</v>
      </c>
      <c r="E114" s="42"/>
      <c r="F114" s="220" t="s">
        <v>1293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143</v>
      </c>
      <c r="AU114" s="19" t="s">
        <v>84</v>
      </c>
    </row>
    <row r="115" s="13" customFormat="1">
      <c r="A115" s="13"/>
      <c r="B115" s="224"/>
      <c r="C115" s="225"/>
      <c r="D115" s="226" t="s">
        <v>145</v>
      </c>
      <c r="E115" s="227" t="s">
        <v>19</v>
      </c>
      <c r="F115" s="228" t="s">
        <v>146</v>
      </c>
      <c r="G115" s="225"/>
      <c r="H115" s="227" t="s">
        <v>19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145</v>
      </c>
      <c r="AU115" s="234" t="s">
        <v>84</v>
      </c>
      <c r="AV115" s="13" t="s">
        <v>81</v>
      </c>
      <c r="AW115" s="13" t="s">
        <v>34</v>
      </c>
      <c r="AX115" s="13" t="s">
        <v>73</v>
      </c>
      <c r="AY115" s="234" t="s">
        <v>134</v>
      </c>
    </row>
    <row r="116" s="14" customFormat="1">
      <c r="A116" s="14"/>
      <c r="B116" s="235"/>
      <c r="C116" s="236"/>
      <c r="D116" s="226" t="s">
        <v>145</v>
      </c>
      <c r="E116" s="237" t="s">
        <v>19</v>
      </c>
      <c r="F116" s="238" t="s">
        <v>1350</v>
      </c>
      <c r="G116" s="236"/>
      <c r="H116" s="239">
        <v>395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145</v>
      </c>
      <c r="AU116" s="245" t="s">
        <v>84</v>
      </c>
      <c r="AV116" s="14" t="s">
        <v>84</v>
      </c>
      <c r="AW116" s="14" t="s">
        <v>34</v>
      </c>
      <c r="AX116" s="14" t="s">
        <v>81</v>
      </c>
      <c r="AY116" s="245" t="s">
        <v>134</v>
      </c>
    </row>
    <row r="117" s="12" customFormat="1" ht="22.8" customHeight="1">
      <c r="A117" s="12"/>
      <c r="B117" s="190"/>
      <c r="C117" s="191"/>
      <c r="D117" s="192" t="s">
        <v>72</v>
      </c>
      <c r="E117" s="204" t="s">
        <v>209</v>
      </c>
      <c r="F117" s="204" t="s">
        <v>541</v>
      </c>
      <c r="G117" s="191"/>
      <c r="H117" s="191"/>
      <c r="I117" s="194"/>
      <c r="J117" s="205">
        <f>BK117</f>
        <v>0</v>
      </c>
      <c r="K117" s="191"/>
      <c r="L117" s="196"/>
      <c r="M117" s="197"/>
      <c r="N117" s="198"/>
      <c r="O117" s="198"/>
      <c r="P117" s="199">
        <f>SUM(P118:P157)</f>
        <v>0</v>
      </c>
      <c r="Q117" s="198"/>
      <c r="R117" s="199">
        <f>SUM(R118:R157)</f>
        <v>0.24657999999999999</v>
      </c>
      <c r="S117" s="198"/>
      <c r="T117" s="200">
        <f>SUM(T118:T157)</f>
        <v>21.552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1" t="s">
        <v>81</v>
      </c>
      <c r="AT117" s="202" t="s">
        <v>72</v>
      </c>
      <c r="AU117" s="202" t="s">
        <v>81</v>
      </c>
      <c r="AY117" s="201" t="s">
        <v>134</v>
      </c>
      <c r="BK117" s="203">
        <f>SUM(BK118:BK157)</f>
        <v>0</v>
      </c>
    </row>
    <row r="118" s="2" customFormat="1" ht="16.5" customHeight="1">
      <c r="A118" s="40"/>
      <c r="B118" s="41"/>
      <c r="C118" s="206" t="s">
        <v>190</v>
      </c>
      <c r="D118" s="206" t="s">
        <v>136</v>
      </c>
      <c r="E118" s="207" t="s">
        <v>1294</v>
      </c>
      <c r="F118" s="208" t="s">
        <v>1295</v>
      </c>
      <c r="G118" s="209" t="s">
        <v>139</v>
      </c>
      <c r="H118" s="210">
        <v>15</v>
      </c>
      <c r="I118" s="211"/>
      <c r="J118" s="212">
        <f>ROUND(I118*H118,2)</f>
        <v>0</v>
      </c>
      <c r="K118" s="208" t="s">
        <v>140</v>
      </c>
      <c r="L118" s="46"/>
      <c r="M118" s="213" t="s">
        <v>19</v>
      </c>
      <c r="N118" s="214" t="s">
        <v>44</v>
      </c>
      <c r="O118" s="86"/>
      <c r="P118" s="215">
        <f>O118*H118</f>
        <v>0</v>
      </c>
      <c r="Q118" s="215">
        <v>0.015910000000000001</v>
      </c>
      <c r="R118" s="215">
        <f>Q118*H118</f>
        <v>0.23865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141</v>
      </c>
      <c r="AT118" s="217" t="s">
        <v>136</v>
      </c>
      <c r="AU118" s="217" t="s">
        <v>84</v>
      </c>
      <c r="AY118" s="19" t="s">
        <v>134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81</v>
      </c>
      <c r="BK118" s="218">
        <f>ROUND(I118*H118,2)</f>
        <v>0</v>
      </c>
      <c r="BL118" s="19" t="s">
        <v>141</v>
      </c>
      <c r="BM118" s="217" t="s">
        <v>1296</v>
      </c>
    </row>
    <row r="119" s="2" customFormat="1">
      <c r="A119" s="40"/>
      <c r="B119" s="41"/>
      <c r="C119" s="42"/>
      <c r="D119" s="219" t="s">
        <v>143</v>
      </c>
      <c r="E119" s="42"/>
      <c r="F119" s="220" t="s">
        <v>1297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143</v>
      </c>
      <c r="AU119" s="19" t="s">
        <v>84</v>
      </c>
    </row>
    <row r="120" s="13" customFormat="1">
      <c r="A120" s="13"/>
      <c r="B120" s="224"/>
      <c r="C120" s="225"/>
      <c r="D120" s="226" t="s">
        <v>145</v>
      </c>
      <c r="E120" s="227" t="s">
        <v>19</v>
      </c>
      <c r="F120" s="228" t="s">
        <v>1283</v>
      </c>
      <c r="G120" s="225"/>
      <c r="H120" s="227" t="s">
        <v>19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145</v>
      </c>
      <c r="AU120" s="234" t="s">
        <v>84</v>
      </c>
      <c r="AV120" s="13" t="s">
        <v>81</v>
      </c>
      <c r="AW120" s="13" t="s">
        <v>34</v>
      </c>
      <c r="AX120" s="13" t="s">
        <v>73</v>
      </c>
      <c r="AY120" s="234" t="s">
        <v>134</v>
      </c>
    </row>
    <row r="121" s="14" customFormat="1">
      <c r="A121" s="14"/>
      <c r="B121" s="235"/>
      <c r="C121" s="236"/>
      <c r="D121" s="226" t="s">
        <v>145</v>
      </c>
      <c r="E121" s="237" t="s">
        <v>19</v>
      </c>
      <c r="F121" s="238" t="s">
        <v>1356</v>
      </c>
      <c r="G121" s="236"/>
      <c r="H121" s="239">
        <v>15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145</v>
      </c>
      <c r="AU121" s="245" t="s">
        <v>84</v>
      </c>
      <c r="AV121" s="14" t="s">
        <v>84</v>
      </c>
      <c r="AW121" s="14" t="s">
        <v>34</v>
      </c>
      <c r="AX121" s="14" t="s">
        <v>81</v>
      </c>
      <c r="AY121" s="245" t="s">
        <v>134</v>
      </c>
    </row>
    <row r="122" s="13" customFormat="1">
      <c r="A122" s="13"/>
      <c r="B122" s="224"/>
      <c r="C122" s="225"/>
      <c r="D122" s="226" t="s">
        <v>145</v>
      </c>
      <c r="E122" s="227" t="s">
        <v>19</v>
      </c>
      <c r="F122" s="228" t="s">
        <v>1299</v>
      </c>
      <c r="G122" s="225"/>
      <c r="H122" s="227" t="s">
        <v>19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145</v>
      </c>
      <c r="AU122" s="234" t="s">
        <v>84</v>
      </c>
      <c r="AV122" s="13" t="s">
        <v>81</v>
      </c>
      <c r="AW122" s="13" t="s">
        <v>34</v>
      </c>
      <c r="AX122" s="13" t="s">
        <v>73</v>
      </c>
      <c r="AY122" s="234" t="s">
        <v>134</v>
      </c>
    </row>
    <row r="123" s="2" customFormat="1" ht="24.15" customHeight="1">
      <c r="A123" s="40"/>
      <c r="B123" s="41"/>
      <c r="C123" s="206" t="s">
        <v>200</v>
      </c>
      <c r="D123" s="206" t="s">
        <v>136</v>
      </c>
      <c r="E123" s="207" t="s">
        <v>1300</v>
      </c>
      <c r="F123" s="208" t="s">
        <v>1301</v>
      </c>
      <c r="G123" s="209" t="s">
        <v>168</v>
      </c>
      <c r="H123" s="210">
        <v>13</v>
      </c>
      <c r="I123" s="211"/>
      <c r="J123" s="212">
        <f>ROUND(I123*H123,2)</f>
        <v>0</v>
      </c>
      <c r="K123" s="208" t="s">
        <v>140</v>
      </c>
      <c r="L123" s="46"/>
      <c r="M123" s="213" t="s">
        <v>19</v>
      </c>
      <c r="N123" s="214" t="s">
        <v>44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141</v>
      </c>
      <c r="AT123" s="217" t="s">
        <v>136</v>
      </c>
      <c r="AU123" s="217" t="s">
        <v>84</v>
      </c>
      <c r="AY123" s="19" t="s">
        <v>134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81</v>
      </c>
      <c r="BK123" s="218">
        <f>ROUND(I123*H123,2)</f>
        <v>0</v>
      </c>
      <c r="BL123" s="19" t="s">
        <v>141</v>
      </c>
      <c r="BM123" s="217" t="s">
        <v>1302</v>
      </c>
    </row>
    <row r="124" s="2" customFormat="1">
      <c r="A124" s="40"/>
      <c r="B124" s="41"/>
      <c r="C124" s="42"/>
      <c r="D124" s="219" t="s">
        <v>143</v>
      </c>
      <c r="E124" s="42"/>
      <c r="F124" s="220" t="s">
        <v>1303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143</v>
      </c>
      <c r="AU124" s="19" t="s">
        <v>84</v>
      </c>
    </row>
    <row r="125" s="13" customFormat="1">
      <c r="A125" s="13"/>
      <c r="B125" s="224"/>
      <c r="C125" s="225"/>
      <c r="D125" s="226" t="s">
        <v>145</v>
      </c>
      <c r="E125" s="227" t="s">
        <v>19</v>
      </c>
      <c r="F125" s="228" t="s">
        <v>753</v>
      </c>
      <c r="G125" s="225"/>
      <c r="H125" s="227" t="s">
        <v>19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145</v>
      </c>
      <c r="AU125" s="234" t="s">
        <v>84</v>
      </c>
      <c r="AV125" s="13" t="s">
        <v>81</v>
      </c>
      <c r="AW125" s="13" t="s">
        <v>34</v>
      </c>
      <c r="AX125" s="13" t="s">
        <v>73</v>
      </c>
      <c r="AY125" s="234" t="s">
        <v>134</v>
      </c>
    </row>
    <row r="126" s="14" customFormat="1">
      <c r="A126" s="14"/>
      <c r="B126" s="235"/>
      <c r="C126" s="236"/>
      <c r="D126" s="226" t="s">
        <v>145</v>
      </c>
      <c r="E126" s="237" t="s">
        <v>19</v>
      </c>
      <c r="F126" s="238" t="s">
        <v>1357</v>
      </c>
      <c r="G126" s="236"/>
      <c r="H126" s="239">
        <v>8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145</v>
      </c>
      <c r="AU126" s="245" t="s">
        <v>84</v>
      </c>
      <c r="AV126" s="14" t="s">
        <v>84</v>
      </c>
      <c r="AW126" s="14" t="s">
        <v>34</v>
      </c>
      <c r="AX126" s="14" t="s">
        <v>73</v>
      </c>
      <c r="AY126" s="245" t="s">
        <v>134</v>
      </c>
    </row>
    <row r="127" s="14" customFormat="1">
      <c r="A127" s="14"/>
      <c r="B127" s="235"/>
      <c r="C127" s="236"/>
      <c r="D127" s="226" t="s">
        <v>145</v>
      </c>
      <c r="E127" s="237" t="s">
        <v>19</v>
      </c>
      <c r="F127" s="238" t="s">
        <v>1358</v>
      </c>
      <c r="G127" s="236"/>
      <c r="H127" s="239">
        <v>5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145</v>
      </c>
      <c r="AU127" s="245" t="s">
        <v>84</v>
      </c>
      <c r="AV127" s="14" t="s">
        <v>84</v>
      </c>
      <c r="AW127" s="14" t="s">
        <v>34</v>
      </c>
      <c r="AX127" s="14" t="s">
        <v>73</v>
      </c>
      <c r="AY127" s="245" t="s">
        <v>134</v>
      </c>
    </row>
    <row r="128" s="15" customFormat="1">
      <c r="A128" s="15"/>
      <c r="B128" s="246"/>
      <c r="C128" s="247"/>
      <c r="D128" s="226" t="s">
        <v>145</v>
      </c>
      <c r="E128" s="248" t="s">
        <v>19</v>
      </c>
      <c r="F128" s="249" t="s">
        <v>153</v>
      </c>
      <c r="G128" s="247"/>
      <c r="H128" s="250">
        <v>13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145</v>
      </c>
      <c r="AU128" s="256" t="s">
        <v>84</v>
      </c>
      <c r="AV128" s="15" t="s">
        <v>141</v>
      </c>
      <c r="AW128" s="15" t="s">
        <v>34</v>
      </c>
      <c r="AX128" s="15" t="s">
        <v>81</v>
      </c>
      <c r="AY128" s="256" t="s">
        <v>134</v>
      </c>
    </row>
    <row r="129" s="2" customFormat="1" ht="33" customHeight="1">
      <c r="A129" s="40"/>
      <c r="B129" s="41"/>
      <c r="C129" s="206" t="s">
        <v>209</v>
      </c>
      <c r="D129" s="206" t="s">
        <v>136</v>
      </c>
      <c r="E129" s="207" t="s">
        <v>759</v>
      </c>
      <c r="F129" s="208" t="s">
        <v>760</v>
      </c>
      <c r="G129" s="209" t="s">
        <v>168</v>
      </c>
      <c r="H129" s="210">
        <v>13</v>
      </c>
      <c r="I129" s="211"/>
      <c r="J129" s="212">
        <f>ROUND(I129*H129,2)</f>
        <v>0</v>
      </c>
      <c r="K129" s="208" t="s">
        <v>140</v>
      </c>
      <c r="L129" s="46"/>
      <c r="M129" s="213" t="s">
        <v>19</v>
      </c>
      <c r="N129" s="214" t="s">
        <v>44</v>
      </c>
      <c r="O129" s="86"/>
      <c r="P129" s="215">
        <f>O129*H129</f>
        <v>0</v>
      </c>
      <c r="Q129" s="215">
        <v>0.00060999999999999997</v>
      </c>
      <c r="R129" s="215">
        <f>Q129*H129</f>
        <v>0.0079299999999999995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141</v>
      </c>
      <c r="AT129" s="217" t="s">
        <v>136</v>
      </c>
      <c r="AU129" s="217" t="s">
        <v>84</v>
      </c>
      <c r="AY129" s="19" t="s">
        <v>134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81</v>
      </c>
      <c r="BK129" s="218">
        <f>ROUND(I129*H129,2)</f>
        <v>0</v>
      </c>
      <c r="BL129" s="19" t="s">
        <v>141</v>
      </c>
      <c r="BM129" s="217" t="s">
        <v>1306</v>
      </c>
    </row>
    <row r="130" s="2" customFormat="1">
      <c r="A130" s="40"/>
      <c r="B130" s="41"/>
      <c r="C130" s="42"/>
      <c r="D130" s="219" t="s">
        <v>143</v>
      </c>
      <c r="E130" s="42"/>
      <c r="F130" s="220" t="s">
        <v>762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143</v>
      </c>
      <c r="AU130" s="19" t="s">
        <v>84</v>
      </c>
    </row>
    <row r="131" s="13" customFormat="1">
      <c r="A131" s="13"/>
      <c r="B131" s="224"/>
      <c r="C131" s="225"/>
      <c r="D131" s="226" t="s">
        <v>145</v>
      </c>
      <c r="E131" s="227" t="s">
        <v>19</v>
      </c>
      <c r="F131" s="228" t="s">
        <v>753</v>
      </c>
      <c r="G131" s="225"/>
      <c r="H131" s="227" t="s">
        <v>19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145</v>
      </c>
      <c r="AU131" s="234" t="s">
        <v>84</v>
      </c>
      <c r="AV131" s="13" t="s">
        <v>81</v>
      </c>
      <c r="AW131" s="13" t="s">
        <v>34</v>
      </c>
      <c r="AX131" s="13" t="s">
        <v>73</v>
      </c>
      <c r="AY131" s="234" t="s">
        <v>134</v>
      </c>
    </row>
    <row r="132" s="14" customFormat="1">
      <c r="A132" s="14"/>
      <c r="B132" s="235"/>
      <c r="C132" s="236"/>
      <c r="D132" s="226" t="s">
        <v>145</v>
      </c>
      <c r="E132" s="237" t="s">
        <v>19</v>
      </c>
      <c r="F132" s="238" t="s">
        <v>1357</v>
      </c>
      <c r="G132" s="236"/>
      <c r="H132" s="239">
        <v>8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145</v>
      </c>
      <c r="AU132" s="245" t="s">
        <v>84</v>
      </c>
      <c r="AV132" s="14" t="s">
        <v>84</v>
      </c>
      <c r="AW132" s="14" t="s">
        <v>34</v>
      </c>
      <c r="AX132" s="14" t="s">
        <v>73</v>
      </c>
      <c r="AY132" s="245" t="s">
        <v>134</v>
      </c>
    </row>
    <row r="133" s="14" customFormat="1">
      <c r="A133" s="14"/>
      <c r="B133" s="235"/>
      <c r="C133" s="236"/>
      <c r="D133" s="226" t="s">
        <v>145</v>
      </c>
      <c r="E133" s="237" t="s">
        <v>19</v>
      </c>
      <c r="F133" s="238" t="s">
        <v>1358</v>
      </c>
      <c r="G133" s="236"/>
      <c r="H133" s="239">
        <v>5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145</v>
      </c>
      <c r="AU133" s="245" t="s">
        <v>84</v>
      </c>
      <c r="AV133" s="14" t="s">
        <v>84</v>
      </c>
      <c r="AW133" s="14" t="s">
        <v>34</v>
      </c>
      <c r="AX133" s="14" t="s">
        <v>73</v>
      </c>
      <c r="AY133" s="245" t="s">
        <v>134</v>
      </c>
    </row>
    <row r="134" s="15" customFormat="1">
      <c r="A134" s="15"/>
      <c r="B134" s="246"/>
      <c r="C134" s="247"/>
      <c r="D134" s="226" t="s">
        <v>145</v>
      </c>
      <c r="E134" s="248" t="s">
        <v>19</v>
      </c>
      <c r="F134" s="249" t="s">
        <v>153</v>
      </c>
      <c r="G134" s="247"/>
      <c r="H134" s="250">
        <v>13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145</v>
      </c>
      <c r="AU134" s="256" t="s">
        <v>84</v>
      </c>
      <c r="AV134" s="15" t="s">
        <v>141</v>
      </c>
      <c r="AW134" s="15" t="s">
        <v>34</v>
      </c>
      <c r="AX134" s="15" t="s">
        <v>81</v>
      </c>
      <c r="AY134" s="256" t="s">
        <v>134</v>
      </c>
    </row>
    <row r="135" s="2" customFormat="1" ht="16.5" customHeight="1">
      <c r="A135" s="40"/>
      <c r="B135" s="41"/>
      <c r="C135" s="206" t="s">
        <v>218</v>
      </c>
      <c r="D135" s="206" t="s">
        <v>136</v>
      </c>
      <c r="E135" s="207" t="s">
        <v>1307</v>
      </c>
      <c r="F135" s="208" t="s">
        <v>1308</v>
      </c>
      <c r="G135" s="209" t="s">
        <v>168</v>
      </c>
      <c r="H135" s="210">
        <v>28</v>
      </c>
      <c r="I135" s="211"/>
      <c r="J135" s="212">
        <f>ROUND(I135*H135,2)</f>
        <v>0</v>
      </c>
      <c r="K135" s="208" t="s">
        <v>140</v>
      </c>
      <c r="L135" s="46"/>
      <c r="M135" s="213" t="s">
        <v>19</v>
      </c>
      <c r="N135" s="214" t="s">
        <v>44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141</v>
      </c>
      <c r="AT135" s="217" t="s">
        <v>136</v>
      </c>
      <c r="AU135" s="217" t="s">
        <v>84</v>
      </c>
      <c r="AY135" s="19" t="s">
        <v>134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81</v>
      </c>
      <c r="BK135" s="218">
        <f>ROUND(I135*H135,2)</f>
        <v>0</v>
      </c>
      <c r="BL135" s="19" t="s">
        <v>141</v>
      </c>
      <c r="BM135" s="217" t="s">
        <v>1309</v>
      </c>
    </row>
    <row r="136" s="2" customFormat="1">
      <c r="A136" s="40"/>
      <c r="B136" s="41"/>
      <c r="C136" s="42"/>
      <c r="D136" s="219" t="s">
        <v>143</v>
      </c>
      <c r="E136" s="42"/>
      <c r="F136" s="220" t="s">
        <v>1310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143</v>
      </c>
      <c r="AU136" s="19" t="s">
        <v>84</v>
      </c>
    </row>
    <row r="137" s="13" customFormat="1">
      <c r="A137" s="13"/>
      <c r="B137" s="224"/>
      <c r="C137" s="225"/>
      <c r="D137" s="226" t="s">
        <v>145</v>
      </c>
      <c r="E137" s="227" t="s">
        <v>19</v>
      </c>
      <c r="F137" s="228" t="s">
        <v>753</v>
      </c>
      <c r="G137" s="225"/>
      <c r="H137" s="227" t="s">
        <v>19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145</v>
      </c>
      <c r="AU137" s="234" t="s">
        <v>84</v>
      </c>
      <c r="AV137" s="13" t="s">
        <v>81</v>
      </c>
      <c r="AW137" s="13" t="s">
        <v>34</v>
      </c>
      <c r="AX137" s="13" t="s">
        <v>73</v>
      </c>
      <c r="AY137" s="234" t="s">
        <v>134</v>
      </c>
    </row>
    <row r="138" s="14" customFormat="1">
      <c r="A138" s="14"/>
      <c r="B138" s="235"/>
      <c r="C138" s="236"/>
      <c r="D138" s="226" t="s">
        <v>145</v>
      </c>
      <c r="E138" s="237" t="s">
        <v>19</v>
      </c>
      <c r="F138" s="238" t="s">
        <v>1357</v>
      </c>
      <c r="G138" s="236"/>
      <c r="H138" s="239">
        <v>8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145</v>
      </c>
      <c r="AU138" s="245" t="s">
        <v>84</v>
      </c>
      <c r="AV138" s="14" t="s">
        <v>84</v>
      </c>
      <c r="AW138" s="14" t="s">
        <v>34</v>
      </c>
      <c r="AX138" s="14" t="s">
        <v>73</v>
      </c>
      <c r="AY138" s="245" t="s">
        <v>134</v>
      </c>
    </row>
    <row r="139" s="14" customFormat="1">
      <c r="A139" s="14"/>
      <c r="B139" s="235"/>
      <c r="C139" s="236"/>
      <c r="D139" s="226" t="s">
        <v>145</v>
      </c>
      <c r="E139" s="237" t="s">
        <v>19</v>
      </c>
      <c r="F139" s="238" t="s">
        <v>1358</v>
      </c>
      <c r="G139" s="236"/>
      <c r="H139" s="239">
        <v>5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145</v>
      </c>
      <c r="AU139" s="245" t="s">
        <v>84</v>
      </c>
      <c r="AV139" s="14" t="s">
        <v>84</v>
      </c>
      <c r="AW139" s="14" t="s">
        <v>34</v>
      </c>
      <c r="AX139" s="14" t="s">
        <v>73</v>
      </c>
      <c r="AY139" s="245" t="s">
        <v>134</v>
      </c>
    </row>
    <row r="140" s="13" customFormat="1">
      <c r="A140" s="13"/>
      <c r="B140" s="224"/>
      <c r="C140" s="225"/>
      <c r="D140" s="226" t="s">
        <v>145</v>
      </c>
      <c r="E140" s="227" t="s">
        <v>19</v>
      </c>
      <c r="F140" s="228" t="s">
        <v>1283</v>
      </c>
      <c r="G140" s="225"/>
      <c r="H140" s="227" t="s">
        <v>19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145</v>
      </c>
      <c r="AU140" s="234" t="s">
        <v>84</v>
      </c>
      <c r="AV140" s="13" t="s">
        <v>81</v>
      </c>
      <c r="AW140" s="13" t="s">
        <v>34</v>
      </c>
      <c r="AX140" s="13" t="s">
        <v>73</v>
      </c>
      <c r="AY140" s="234" t="s">
        <v>134</v>
      </c>
    </row>
    <row r="141" s="14" customFormat="1">
      <c r="A141" s="14"/>
      <c r="B141" s="235"/>
      <c r="C141" s="236"/>
      <c r="D141" s="226" t="s">
        <v>145</v>
      </c>
      <c r="E141" s="237" t="s">
        <v>19</v>
      </c>
      <c r="F141" s="238" t="s">
        <v>1355</v>
      </c>
      <c r="G141" s="236"/>
      <c r="H141" s="239">
        <v>15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145</v>
      </c>
      <c r="AU141" s="245" t="s">
        <v>84</v>
      </c>
      <c r="AV141" s="14" t="s">
        <v>84</v>
      </c>
      <c r="AW141" s="14" t="s">
        <v>34</v>
      </c>
      <c r="AX141" s="14" t="s">
        <v>73</v>
      </c>
      <c r="AY141" s="245" t="s">
        <v>134</v>
      </c>
    </row>
    <row r="142" s="13" customFormat="1">
      <c r="A142" s="13"/>
      <c r="B142" s="224"/>
      <c r="C142" s="225"/>
      <c r="D142" s="226" t="s">
        <v>145</v>
      </c>
      <c r="E142" s="227" t="s">
        <v>19</v>
      </c>
      <c r="F142" s="228" t="s">
        <v>1285</v>
      </c>
      <c r="G142" s="225"/>
      <c r="H142" s="227" t="s">
        <v>19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145</v>
      </c>
      <c r="AU142" s="234" t="s">
        <v>84</v>
      </c>
      <c r="AV142" s="13" t="s">
        <v>81</v>
      </c>
      <c r="AW142" s="13" t="s">
        <v>34</v>
      </c>
      <c r="AX142" s="13" t="s">
        <v>73</v>
      </c>
      <c r="AY142" s="234" t="s">
        <v>134</v>
      </c>
    </row>
    <row r="143" s="15" customFormat="1">
      <c r="A143" s="15"/>
      <c r="B143" s="246"/>
      <c r="C143" s="247"/>
      <c r="D143" s="226" t="s">
        <v>145</v>
      </c>
      <c r="E143" s="248" t="s">
        <v>19</v>
      </c>
      <c r="F143" s="249" t="s">
        <v>153</v>
      </c>
      <c r="G143" s="247"/>
      <c r="H143" s="250">
        <v>28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6" t="s">
        <v>145</v>
      </c>
      <c r="AU143" s="256" t="s">
        <v>84</v>
      </c>
      <c r="AV143" s="15" t="s">
        <v>141</v>
      </c>
      <c r="AW143" s="15" t="s">
        <v>34</v>
      </c>
      <c r="AX143" s="15" t="s">
        <v>81</v>
      </c>
      <c r="AY143" s="256" t="s">
        <v>134</v>
      </c>
    </row>
    <row r="144" s="2" customFormat="1" ht="21.75" customHeight="1">
      <c r="A144" s="40"/>
      <c r="B144" s="41"/>
      <c r="C144" s="206" t="s">
        <v>225</v>
      </c>
      <c r="D144" s="206" t="s">
        <v>136</v>
      </c>
      <c r="E144" s="207" t="s">
        <v>769</v>
      </c>
      <c r="F144" s="208" t="s">
        <v>770</v>
      </c>
      <c r="G144" s="209" t="s">
        <v>139</v>
      </c>
      <c r="H144" s="210">
        <v>395</v>
      </c>
      <c r="I144" s="211"/>
      <c r="J144" s="212">
        <f>ROUND(I144*H144,2)</f>
        <v>0</v>
      </c>
      <c r="K144" s="208" t="s">
        <v>140</v>
      </c>
      <c r="L144" s="46"/>
      <c r="M144" s="213" t="s">
        <v>19</v>
      </c>
      <c r="N144" s="214" t="s">
        <v>44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0.01</v>
      </c>
      <c r="T144" s="216">
        <f>S144*H144</f>
        <v>3.9500000000000002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141</v>
      </c>
      <c r="AT144" s="217" t="s">
        <v>136</v>
      </c>
      <c r="AU144" s="217" t="s">
        <v>84</v>
      </c>
      <c r="AY144" s="19" t="s">
        <v>134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81</v>
      </c>
      <c r="BK144" s="218">
        <f>ROUND(I144*H144,2)</f>
        <v>0</v>
      </c>
      <c r="BL144" s="19" t="s">
        <v>141</v>
      </c>
      <c r="BM144" s="217" t="s">
        <v>1311</v>
      </c>
    </row>
    <row r="145" s="2" customFormat="1">
      <c r="A145" s="40"/>
      <c r="B145" s="41"/>
      <c r="C145" s="42"/>
      <c r="D145" s="219" t="s">
        <v>143</v>
      </c>
      <c r="E145" s="42"/>
      <c r="F145" s="220" t="s">
        <v>772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143</v>
      </c>
      <c r="AU145" s="19" t="s">
        <v>84</v>
      </c>
    </row>
    <row r="146" s="13" customFormat="1">
      <c r="A146" s="13"/>
      <c r="B146" s="224"/>
      <c r="C146" s="225"/>
      <c r="D146" s="226" t="s">
        <v>145</v>
      </c>
      <c r="E146" s="227" t="s">
        <v>19</v>
      </c>
      <c r="F146" s="228" t="s">
        <v>146</v>
      </c>
      <c r="G146" s="225"/>
      <c r="H146" s="227" t="s">
        <v>19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145</v>
      </c>
      <c r="AU146" s="234" t="s">
        <v>84</v>
      </c>
      <c r="AV146" s="13" t="s">
        <v>81</v>
      </c>
      <c r="AW146" s="13" t="s">
        <v>34</v>
      </c>
      <c r="AX146" s="13" t="s">
        <v>73</v>
      </c>
      <c r="AY146" s="234" t="s">
        <v>134</v>
      </c>
    </row>
    <row r="147" s="14" customFormat="1">
      <c r="A147" s="14"/>
      <c r="B147" s="235"/>
      <c r="C147" s="236"/>
      <c r="D147" s="226" t="s">
        <v>145</v>
      </c>
      <c r="E147" s="237" t="s">
        <v>19</v>
      </c>
      <c r="F147" s="238" t="s">
        <v>1350</v>
      </c>
      <c r="G147" s="236"/>
      <c r="H147" s="239">
        <v>395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145</v>
      </c>
      <c r="AU147" s="245" t="s">
        <v>84</v>
      </c>
      <c r="AV147" s="14" t="s">
        <v>84</v>
      </c>
      <c r="AW147" s="14" t="s">
        <v>34</v>
      </c>
      <c r="AX147" s="14" t="s">
        <v>81</v>
      </c>
      <c r="AY147" s="245" t="s">
        <v>134</v>
      </c>
    </row>
    <row r="148" s="2" customFormat="1" ht="33" customHeight="1">
      <c r="A148" s="40"/>
      <c r="B148" s="41"/>
      <c r="C148" s="206" t="s">
        <v>8</v>
      </c>
      <c r="D148" s="206" t="s">
        <v>136</v>
      </c>
      <c r="E148" s="207" t="s">
        <v>776</v>
      </c>
      <c r="F148" s="208" t="s">
        <v>777</v>
      </c>
      <c r="G148" s="209" t="s">
        <v>139</v>
      </c>
      <c r="H148" s="210">
        <v>395</v>
      </c>
      <c r="I148" s="211"/>
      <c r="J148" s="212">
        <f>ROUND(I148*H148,2)</f>
        <v>0</v>
      </c>
      <c r="K148" s="208" t="s">
        <v>140</v>
      </c>
      <c r="L148" s="46"/>
      <c r="M148" s="213" t="s">
        <v>19</v>
      </c>
      <c r="N148" s="214" t="s">
        <v>44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0.02</v>
      </c>
      <c r="T148" s="216">
        <f>S148*H148</f>
        <v>7.9000000000000004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141</v>
      </c>
      <c r="AT148" s="217" t="s">
        <v>136</v>
      </c>
      <c r="AU148" s="217" t="s">
        <v>84</v>
      </c>
      <c r="AY148" s="19" t="s">
        <v>134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81</v>
      </c>
      <c r="BK148" s="218">
        <f>ROUND(I148*H148,2)</f>
        <v>0</v>
      </c>
      <c r="BL148" s="19" t="s">
        <v>141</v>
      </c>
      <c r="BM148" s="217" t="s">
        <v>1312</v>
      </c>
    </row>
    <row r="149" s="2" customFormat="1">
      <c r="A149" s="40"/>
      <c r="B149" s="41"/>
      <c r="C149" s="42"/>
      <c r="D149" s="219" t="s">
        <v>143</v>
      </c>
      <c r="E149" s="42"/>
      <c r="F149" s="220" t="s">
        <v>779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143</v>
      </c>
      <c r="AU149" s="19" t="s">
        <v>84</v>
      </c>
    </row>
    <row r="150" s="13" customFormat="1">
      <c r="A150" s="13"/>
      <c r="B150" s="224"/>
      <c r="C150" s="225"/>
      <c r="D150" s="226" t="s">
        <v>145</v>
      </c>
      <c r="E150" s="227" t="s">
        <v>19</v>
      </c>
      <c r="F150" s="228" t="s">
        <v>146</v>
      </c>
      <c r="G150" s="225"/>
      <c r="H150" s="227" t="s">
        <v>19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145</v>
      </c>
      <c r="AU150" s="234" t="s">
        <v>84</v>
      </c>
      <c r="AV150" s="13" t="s">
        <v>81</v>
      </c>
      <c r="AW150" s="13" t="s">
        <v>34</v>
      </c>
      <c r="AX150" s="13" t="s">
        <v>73</v>
      </c>
      <c r="AY150" s="234" t="s">
        <v>134</v>
      </c>
    </row>
    <row r="151" s="14" customFormat="1">
      <c r="A151" s="14"/>
      <c r="B151" s="235"/>
      <c r="C151" s="236"/>
      <c r="D151" s="226" t="s">
        <v>145</v>
      </c>
      <c r="E151" s="237" t="s">
        <v>19</v>
      </c>
      <c r="F151" s="238" t="s">
        <v>1350</v>
      </c>
      <c r="G151" s="236"/>
      <c r="H151" s="239">
        <v>395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145</v>
      </c>
      <c r="AU151" s="245" t="s">
        <v>84</v>
      </c>
      <c r="AV151" s="14" t="s">
        <v>84</v>
      </c>
      <c r="AW151" s="14" t="s">
        <v>34</v>
      </c>
      <c r="AX151" s="14" t="s">
        <v>81</v>
      </c>
      <c r="AY151" s="245" t="s">
        <v>134</v>
      </c>
    </row>
    <row r="152" s="2" customFormat="1" ht="37.8" customHeight="1">
      <c r="A152" s="40"/>
      <c r="B152" s="41"/>
      <c r="C152" s="206" t="s">
        <v>239</v>
      </c>
      <c r="D152" s="206" t="s">
        <v>136</v>
      </c>
      <c r="E152" s="207" t="s">
        <v>1313</v>
      </c>
      <c r="F152" s="208" t="s">
        <v>1314</v>
      </c>
      <c r="G152" s="209" t="s">
        <v>139</v>
      </c>
      <c r="H152" s="210">
        <v>77</v>
      </c>
      <c r="I152" s="211"/>
      <c r="J152" s="212">
        <f>ROUND(I152*H152,2)</f>
        <v>0</v>
      </c>
      <c r="K152" s="208" t="s">
        <v>140</v>
      </c>
      <c r="L152" s="46"/>
      <c r="M152" s="213" t="s">
        <v>19</v>
      </c>
      <c r="N152" s="214" t="s">
        <v>44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0.126</v>
      </c>
      <c r="T152" s="216">
        <f>S152*H152</f>
        <v>9.702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141</v>
      </c>
      <c r="AT152" s="217" t="s">
        <v>136</v>
      </c>
      <c r="AU152" s="217" t="s">
        <v>84</v>
      </c>
      <c r="AY152" s="19" t="s">
        <v>134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81</v>
      </c>
      <c r="BK152" s="218">
        <f>ROUND(I152*H152,2)</f>
        <v>0</v>
      </c>
      <c r="BL152" s="19" t="s">
        <v>141</v>
      </c>
      <c r="BM152" s="217" t="s">
        <v>1315</v>
      </c>
    </row>
    <row r="153" s="2" customFormat="1">
      <c r="A153" s="40"/>
      <c r="B153" s="41"/>
      <c r="C153" s="42"/>
      <c r="D153" s="219" t="s">
        <v>143</v>
      </c>
      <c r="E153" s="42"/>
      <c r="F153" s="220" t="s">
        <v>1316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143</v>
      </c>
      <c r="AU153" s="19" t="s">
        <v>84</v>
      </c>
    </row>
    <row r="154" s="13" customFormat="1">
      <c r="A154" s="13"/>
      <c r="B154" s="224"/>
      <c r="C154" s="225"/>
      <c r="D154" s="226" t="s">
        <v>145</v>
      </c>
      <c r="E154" s="227" t="s">
        <v>19</v>
      </c>
      <c r="F154" s="228" t="s">
        <v>1269</v>
      </c>
      <c r="G154" s="225"/>
      <c r="H154" s="227" t="s">
        <v>19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145</v>
      </c>
      <c r="AU154" s="234" t="s">
        <v>84</v>
      </c>
      <c r="AV154" s="13" t="s">
        <v>81</v>
      </c>
      <c r="AW154" s="13" t="s">
        <v>34</v>
      </c>
      <c r="AX154" s="13" t="s">
        <v>73</v>
      </c>
      <c r="AY154" s="234" t="s">
        <v>134</v>
      </c>
    </row>
    <row r="155" s="14" customFormat="1">
      <c r="A155" s="14"/>
      <c r="B155" s="235"/>
      <c r="C155" s="236"/>
      <c r="D155" s="226" t="s">
        <v>145</v>
      </c>
      <c r="E155" s="237" t="s">
        <v>19</v>
      </c>
      <c r="F155" s="238" t="s">
        <v>1351</v>
      </c>
      <c r="G155" s="236"/>
      <c r="H155" s="239">
        <v>36.75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145</v>
      </c>
      <c r="AU155" s="245" t="s">
        <v>84</v>
      </c>
      <c r="AV155" s="14" t="s">
        <v>84</v>
      </c>
      <c r="AW155" s="14" t="s">
        <v>34</v>
      </c>
      <c r="AX155" s="14" t="s">
        <v>73</v>
      </c>
      <c r="AY155" s="245" t="s">
        <v>134</v>
      </c>
    </row>
    <row r="156" s="14" customFormat="1">
      <c r="A156" s="14"/>
      <c r="B156" s="235"/>
      <c r="C156" s="236"/>
      <c r="D156" s="226" t="s">
        <v>145</v>
      </c>
      <c r="E156" s="237" t="s">
        <v>19</v>
      </c>
      <c r="F156" s="238" t="s">
        <v>1352</v>
      </c>
      <c r="G156" s="236"/>
      <c r="H156" s="239">
        <v>40.25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145</v>
      </c>
      <c r="AU156" s="245" t="s">
        <v>84</v>
      </c>
      <c r="AV156" s="14" t="s">
        <v>84</v>
      </c>
      <c r="AW156" s="14" t="s">
        <v>34</v>
      </c>
      <c r="AX156" s="14" t="s">
        <v>73</v>
      </c>
      <c r="AY156" s="245" t="s">
        <v>134</v>
      </c>
    </row>
    <row r="157" s="15" customFormat="1">
      <c r="A157" s="15"/>
      <c r="B157" s="246"/>
      <c r="C157" s="247"/>
      <c r="D157" s="226" t="s">
        <v>145</v>
      </c>
      <c r="E157" s="248" t="s">
        <v>19</v>
      </c>
      <c r="F157" s="249" t="s">
        <v>153</v>
      </c>
      <c r="G157" s="247"/>
      <c r="H157" s="250">
        <v>77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6" t="s">
        <v>145</v>
      </c>
      <c r="AU157" s="256" t="s">
        <v>84</v>
      </c>
      <c r="AV157" s="15" t="s">
        <v>141</v>
      </c>
      <c r="AW157" s="15" t="s">
        <v>34</v>
      </c>
      <c r="AX157" s="15" t="s">
        <v>81</v>
      </c>
      <c r="AY157" s="256" t="s">
        <v>134</v>
      </c>
    </row>
    <row r="158" s="12" customFormat="1" ht="22.8" customHeight="1">
      <c r="A158" s="12"/>
      <c r="B158" s="190"/>
      <c r="C158" s="191"/>
      <c r="D158" s="192" t="s">
        <v>72</v>
      </c>
      <c r="E158" s="204" t="s">
        <v>792</v>
      </c>
      <c r="F158" s="204" t="s">
        <v>793</v>
      </c>
      <c r="G158" s="191"/>
      <c r="H158" s="191"/>
      <c r="I158" s="194"/>
      <c r="J158" s="205">
        <f>BK158</f>
        <v>0</v>
      </c>
      <c r="K158" s="191"/>
      <c r="L158" s="196"/>
      <c r="M158" s="197"/>
      <c r="N158" s="198"/>
      <c r="O158" s="198"/>
      <c r="P158" s="199">
        <f>SUM(P159:P178)</f>
        <v>0</v>
      </c>
      <c r="Q158" s="198"/>
      <c r="R158" s="199">
        <f>SUM(R159:R178)</f>
        <v>0</v>
      </c>
      <c r="S158" s="198"/>
      <c r="T158" s="200">
        <f>SUM(T159:T178)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1" t="s">
        <v>81</v>
      </c>
      <c r="AT158" s="202" t="s">
        <v>72</v>
      </c>
      <c r="AU158" s="202" t="s">
        <v>81</v>
      </c>
      <c r="AY158" s="201" t="s">
        <v>134</v>
      </c>
      <c r="BK158" s="203">
        <f>SUM(BK159:BK178)</f>
        <v>0</v>
      </c>
    </row>
    <row r="159" s="2" customFormat="1" ht="24.15" customHeight="1">
      <c r="A159" s="40"/>
      <c r="B159" s="41"/>
      <c r="C159" s="206" t="s">
        <v>248</v>
      </c>
      <c r="D159" s="206" t="s">
        <v>136</v>
      </c>
      <c r="E159" s="207" t="s">
        <v>1317</v>
      </c>
      <c r="F159" s="208" t="s">
        <v>1318</v>
      </c>
      <c r="G159" s="209" t="s">
        <v>266</v>
      </c>
      <c r="H159" s="210">
        <v>67</v>
      </c>
      <c r="I159" s="211"/>
      <c r="J159" s="212">
        <f>ROUND(I159*H159,2)</f>
        <v>0</v>
      </c>
      <c r="K159" s="208" t="s">
        <v>140</v>
      </c>
      <c r="L159" s="46"/>
      <c r="M159" s="213" t="s">
        <v>19</v>
      </c>
      <c r="N159" s="214" t="s">
        <v>44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141</v>
      </c>
      <c r="AT159" s="217" t="s">
        <v>136</v>
      </c>
      <c r="AU159" s="217" t="s">
        <v>84</v>
      </c>
      <c r="AY159" s="19" t="s">
        <v>134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81</v>
      </c>
      <c r="BK159" s="218">
        <f>ROUND(I159*H159,2)</f>
        <v>0</v>
      </c>
      <c r="BL159" s="19" t="s">
        <v>141</v>
      </c>
      <c r="BM159" s="217" t="s">
        <v>1319</v>
      </c>
    </row>
    <row r="160" s="2" customFormat="1">
      <c r="A160" s="40"/>
      <c r="B160" s="41"/>
      <c r="C160" s="42"/>
      <c r="D160" s="219" t="s">
        <v>143</v>
      </c>
      <c r="E160" s="42"/>
      <c r="F160" s="220" t="s">
        <v>1320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143</v>
      </c>
      <c r="AU160" s="19" t="s">
        <v>84</v>
      </c>
    </row>
    <row r="161" s="14" customFormat="1">
      <c r="A161" s="14"/>
      <c r="B161" s="235"/>
      <c r="C161" s="236"/>
      <c r="D161" s="226" t="s">
        <v>145</v>
      </c>
      <c r="E161" s="237" t="s">
        <v>19</v>
      </c>
      <c r="F161" s="238" t="s">
        <v>1359</v>
      </c>
      <c r="G161" s="236"/>
      <c r="H161" s="239">
        <v>45.399999999999999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145</v>
      </c>
      <c r="AU161" s="245" t="s">
        <v>84</v>
      </c>
      <c r="AV161" s="14" t="s">
        <v>84</v>
      </c>
      <c r="AW161" s="14" t="s">
        <v>34</v>
      </c>
      <c r="AX161" s="14" t="s">
        <v>73</v>
      </c>
      <c r="AY161" s="245" t="s">
        <v>134</v>
      </c>
    </row>
    <row r="162" s="14" customFormat="1">
      <c r="A162" s="14"/>
      <c r="B162" s="235"/>
      <c r="C162" s="236"/>
      <c r="D162" s="226" t="s">
        <v>145</v>
      </c>
      <c r="E162" s="237" t="s">
        <v>19</v>
      </c>
      <c r="F162" s="238" t="s">
        <v>1360</v>
      </c>
      <c r="G162" s="236"/>
      <c r="H162" s="239">
        <v>11.9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145</v>
      </c>
      <c r="AU162" s="245" t="s">
        <v>84</v>
      </c>
      <c r="AV162" s="14" t="s">
        <v>84</v>
      </c>
      <c r="AW162" s="14" t="s">
        <v>34</v>
      </c>
      <c r="AX162" s="14" t="s">
        <v>73</v>
      </c>
      <c r="AY162" s="245" t="s">
        <v>134</v>
      </c>
    </row>
    <row r="163" s="14" customFormat="1">
      <c r="A163" s="14"/>
      <c r="B163" s="235"/>
      <c r="C163" s="236"/>
      <c r="D163" s="226" t="s">
        <v>145</v>
      </c>
      <c r="E163" s="237" t="s">
        <v>19</v>
      </c>
      <c r="F163" s="238" t="s">
        <v>1361</v>
      </c>
      <c r="G163" s="236"/>
      <c r="H163" s="239">
        <v>9.6999999999999993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145</v>
      </c>
      <c r="AU163" s="245" t="s">
        <v>84</v>
      </c>
      <c r="AV163" s="14" t="s">
        <v>84</v>
      </c>
      <c r="AW163" s="14" t="s">
        <v>34</v>
      </c>
      <c r="AX163" s="14" t="s">
        <v>73</v>
      </c>
      <c r="AY163" s="245" t="s">
        <v>134</v>
      </c>
    </row>
    <row r="164" s="15" customFormat="1">
      <c r="A164" s="15"/>
      <c r="B164" s="246"/>
      <c r="C164" s="247"/>
      <c r="D164" s="226" t="s">
        <v>145</v>
      </c>
      <c r="E164" s="248" t="s">
        <v>19</v>
      </c>
      <c r="F164" s="249" t="s">
        <v>153</v>
      </c>
      <c r="G164" s="247"/>
      <c r="H164" s="250">
        <v>67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6" t="s">
        <v>145</v>
      </c>
      <c r="AU164" s="256" t="s">
        <v>84</v>
      </c>
      <c r="AV164" s="15" t="s">
        <v>141</v>
      </c>
      <c r="AW164" s="15" t="s">
        <v>34</v>
      </c>
      <c r="AX164" s="15" t="s">
        <v>81</v>
      </c>
      <c r="AY164" s="256" t="s">
        <v>134</v>
      </c>
    </row>
    <row r="165" s="2" customFormat="1" ht="24.15" customHeight="1">
      <c r="A165" s="40"/>
      <c r="B165" s="41"/>
      <c r="C165" s="206" t="s">
        <v>257</v>
      </c>
      <c r="D165" s="206" t="s">
        <v>136</v>
      </c>
      <c r="E165" s="207" t="s">
        <v>1324</v>
      </c>
      <c r="F165" s="208" t="s">
        <v>1325</v>
      </c>
      <c r="G165" s="209" t="s">
        <v>266</v>
      </c>
      <c r="H165" s="210">
        <v>1527.3</v>
      </c>
      <c r="I165" s="211"/>
      <c r="J165" s="212">
        <f>ROUND(I165*H165,2)</f>
        <v>0</v>
      </c>
      <c r="K165" s="208" t="s">
        <v>140</v>
      </c>
      <c r="L165" s="46"/>
      <c r="M165" s="213" t="s">
        <v>19</v>
      </c>
      <c r="N165" s="214" t="s">
        <v>44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141</v>
      </c>
      <c r="AT165" s="217" t="s">
        <v>136</v>
      </c>
      <c r="AU165" s="217" t="s">
        <v>84</v>
      </c>
      <c r="AY165" s="19" t="s">
        <v>134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81</v>
      </c>
      <c r="BK165" s="218">
        <f>ROUND(I165*H165,2)</f>
        <v>0</v>
      </c>
      <c r="BL165" s="19" t="s">
        <v>141</v>
      </c>
      <c r="BM165" s="217" t="s">
        <v>1326</v>
      </c>
    </row>
    <row r="166" s="2" customFormat="1">
      <c r="A166" s="40"/>
      <c r="B166" s="41"/>
      <c r="C166" s="42"/>
      <c r="D166" s="219" t="s">
        <v>143</v>
      </c>
      <c r="E166" s="42"/>
      <c r="F166" s="220" t="s">
        <v>1327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143</v>
      </c>
      <c r="AU166" s="19" t="s">
        <v>84</v>
      </c>
    </row>
    <row r="167" s="13" customFormat="1">
      <c r="A167" s="13"/>
      <c r="B167" s="224"/>
      <c r="C167" s="225"/>
      <c r="D167" s="226" t="s">
        <v>145</v>
      </c>
      <c r="E167" s="227" t="s">
        <v>19</v>
      </c>
      <c r="F167" s="228" t="s">
        <v>1328</v>
      </c>
      <c r="G167" s="225"/>
      <c r="H167" s="227" t="s">
        <v>19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145</v>
      </c>
      <c r="AU167" s="234" t="s">
        <v>84</v>
      </c>
      <c r="AV167" s="13" t="s">
        <v>81</v>
      </c>
      <c r="AW167" s="13" t="s">
        <v>34</v>
      </c>
      <c r="AX167" s="13" t="s">
        <v>73</v>
      </c>
      <c r="AY167" s="234" t="s">
        <v>134</v>
      </c>
    </row>
    <row r="168" s="14" customFormat="1">
      <c r="A168" s="14"/>
      <c r="B168" s="235"/>
      <c r="C168" s="236"/>
      <c r="D168" s="226" t="s">
        <v>145</v>
      </c>
      <c r="E168" s="237" t="s">
        <v>19</v>
      </c>
      <c r="F168" s="238" t="s">
        <v>1362</v>
      </c>
      <c r="G168" s="236"/>
      <c r="H168" s="239">
        <v>8.3000000000000007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145</v>
      </c>
      <c r="AU168" s="245" t="s">
        <v>84</v>
      </c>
      <c r="AV168" s="14" t="s">
        <v>84</v>
      </c>
      <c r="AW168" s="14" t="s">
        <v>34</v>
      </c>
      <c r="AX168" s="14" t="s">
        <v>73</v>
      </c>
      <c r="AY168" s="245" t="s">
        <v>134</v>
      </c>
    </row>
    <row r="169" s="13" customFormat="1">
      <c r="A169" s="13"/>
      <c r="B169" s="224"/>
      <c r="C169" s="225"/>
      <c r="D169" s="226" t="s">
        <v>145</v>
      </c>
      <c r="E169" s="227" t="s">
        <v>19</v>
      </c>
      <c r="F169" s="228" t="s">
        <v>1330</v>
      </c>
      <c r="G169" s="225"/>
      <c r="H169" s="227" t="s">
        <v>19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145</v>
      </c>
      <c r="AU169" s="234" t="s">
        <v>84</v>
      </c>
      <c r="AV169" s="13" t="s">
        <v>81</v>
      </c>
      <c r="AW169" s="13" t="s">
        <v>34</v>
      </c>
      <c r="AX169" s="13" t="s">
        <v>73</v>
      </c>
      <c r="AY169" s="234" t="s">
        <v>134</v>
      </c>
    </row>
    <row r="170" s="14" customFormat="1">
      <c r="A170" s="14"/>
      <c r="B170" s="235"/>
      <c r="C170" s="236"/>
      <c r="D170" s="226" t="s">
        <v>145</v>
      </c>
      <c r="E170" s="237" t="s">
        <v>19</v>
      </c>
      <c r="F170" s="238" t="s">
        <v>1363</v>
      </c>
      <c r="G170" s="236"/>
      <c r="H170" s="239">
        <v>1150.0999999999999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145</v>
      </c>
      <c r="AU170" s="245" t="s">
        <v>84</v>
      </c>
      <c r="AV170" s="14" t="s">
        <v>84</v>
      </c>
      <c r="AW170" s="14" t="s">
        <v>34</v>
      </c>
      <c r="AX170" s="14" t="s">
        <v>73</v>
      </c>
      <c r="AY170" s="245" t="s">
        <v>134</v>
      </c>
    </row>
    <row r="171" s="14" customFormat="1">
      <c r="A171" s="14"/>
      <c r="B171" s="235"/>
      <c r="C171" s="236"/>
      <c r="D171" s="226" t="s">
        <v>145</v>
      </c>
      <c r="E171" s="237" t="s">
        <v>19</v>
      </c>
      <c r="F171" s="238" t="s">
        <v>1364</v>
      </c>
      <c r="G171" s="236"/>
      <c r="H171" s="239">
        <v>368.89999999999998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145</v>
      </c>
      <c r="AU171" s="245" t="s">
        <v>84</v>
      </c>
      <c r="AV171" s="14" t="s">
        <v>84</v>
      </c>
      <c r="AW171" s="14" t="s">
        <v>34</v>
      </c>
      <c r="AX171" s="14" t="s">
        <v>73</v>
      </c>
      <c r="AY171" s="245" t="s">
        <v>134</v>
      </c>
    </row>
    <row r="172" s="15" customFormat="1">
      <c r="A172" s="15"/>
      <c r="B172" s="246"/>
      <c r="C172" s="247"/>
      <c r="D172" s="226" t="s">
        <v>145</v>
      </c>
      <c r="E172" s="248" t="s">
        <v>19</v>
      </c>
      <c r="F172" s="249" t="s">
        <v>153</v>
      </c>
      <c r="G172" s="247"/>
      <c r="H172" s="250">
        <v>1527.2999999999997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6" t="s">
        <v>145</v>
      </c>
      <c r="AU172" s="256" t="s">
        <v>84</v>
      </c>
      <c r="AV172" s="15" t="s">
        <v>141</v>
      </c>
      <c r="AW172" s="15" t="s">
        <v>34</v>
      </c>
      <c r="AX172" s="15" t="s">
        <v>81</v>
      </c>
      <c r="AY172" s="256" t="s">
        <v>134</v>
      </c>
    </row>
    <row r="173" s="2" customFormat="1" ht="24.15" customHeight="1">
      <c r="A173" s="40"/>
      <c r="B173" s="41"/>
      <c r="C173" s="206" t="s">
        <v>262</v>
      </c>
      <c r="D173" s="206" t="s">
        <v>136</v>
      </c>
      <c r="E173" s="207" t="s">
        <v>812</v>
      </c>
      <c r="F173" s="208" t="s">
        <v>813</v>
      </c>
      <c r="G173" s="209" t="s">
        <v>266</v>
      </c>
      <c r="H173" s="210">
        <v>9.6999999999999993</v>
      </c>
      <c r="I173" s="211"/>
      <c r="J173" s="212">
        <f>ROUND(I173*H173,2)</f>
        <v>0</v>
      </c>
      <c r="K173" s="208" t="s">
        <v>19</v>
      </c>
      <c r="L173" s="46"/>
      <c r="M173" s="213" t="s">
        <v>19</v>
      </c>
      <c r="N173" s="214" t="s">
        <v>44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141</v>
      </c>
      <c r="AT173" s="217" t="s">
        <v>136</v>
      </c>
      <c r="AU173" s="217" t="s">
        <v>84</v>
      </c>
      <c r="AY173" s="19" t="s">
        <v>134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81</v>
      </c>
      <c r="BK173" s="218">
        <f>ROUND(I173*H173,2)</f>
        <v>0</v>
      </c>
      <c r="BL173" s="19" t="s">
        <v>141</v>
      </c>
      <c r="BM173" s="217" t="s">
        <v>1365</v>
      </c>
    </row>
    <row r="174" s="14" customFormat="1">
      <c r="A174" s="14"/>
      <c r="B174" s="235"/>
      <c r="C174" s="236"/>
      <c r="D174" s="226" t="s">
        <v>145</v>
      </c>
      <c r="E174" s="237" t="s">
        <v>19</v>
      </c>
      <c r="F174" s="238" t="s">
        <v>1361</v>
      </c>
      <c r="G174" s="236"/>
      <c r="H174" s="239">
        <v>9.6999999999999993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145</v>
      </c>
      <c r="AU174" s="245" t="s">
        <v>84</v>
      </c>
      <c r="AV174" s="14" t="s">
        <v>84</v>
      </c>
      <c r="AW174" s="14" t="s">
        <v>34</v>
      </c>
      <c r="AX174" s="14" t="s">
        <v>81</v>
      </c>
      <c r="AY174" s="245" t="s">
        <v>134</v>
      </c>
    </row>
    <row r="175" s="2" customFormat="1" ht="16.5" customHeight="1">
      <c r="A175" s="40"/>
      <c r="B175" s="41"/>
      <c r="C175" s="206" t="s">
        <v>269</v>
      </c>
      <c r="D175" s="206" t="s">
        <v>136</v>
      </c>
      <c r="E175" s="207" t="s">
        <v>1333</v>
      </c>
      <c r="F175" s="208" t="s">
        <v>1334</v>
      </c>
      <c r="G175" s="209" t="s">
        <v>266</v>
      </c>
      <c r="H175" s="210">
        <v>8.3000000000000007</v>
      </c>
      <c r="I175" s="211"/>
      <c r="J175" s="212">
        <f>ROUND(I175*H175,2)</f>
        <v>0</v>
      </c>
      <c r="K175" s="208" t="s">
        <v>140</v>
      </c>
      <c r="L175" s="46"/>
      <c r="M175" s="213" t="s">
        <v>19</v>
      </c>
      <c r="N175" s="214" t="s">
        <v>44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141</v>
      </c>
      <c r="AT175" s="217" t="s">
        <v>136</v>
      </c>
      <c r="AU175" s="217" t="s">
        <v>84</v>
      </c>
      <c r="AY175" s="19" t="s">
        <v>134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81</v>
      </c>
      <c r="BK175" s="218">
        <f>ROUND(I175*H175,2)</f>
        <v>0</v>
      </c>
      <c r="BL175" s="19" t="s">
        <v>141</v>
      </c>
      <c r="BM175" s="217" t="s">
        <v>1335</v>
      </c>
    </row>
    <row r="176" s="2" customFormat="1">
      <c r="A176" s="40"/>
      <c r="B176" s="41"/>
      <c r="C176" s="42"/>
      <c r="D176" s="219" t="s">
        <v>143</v>
      </c>
      <c r="E176" s="42"/>
      <c r="F176" s="220" t="s">
        <v>1336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143</v>
      </c>
      <c r="AU176" s="19" t="s">
        <v>84</v>
      </c>
    </row>
    <row r="177" s="14" customFormat="1">
      <c r="A177" s="14"/>
      <c r="B177" s="235"/>
      <c r="C177" s="236"/>
      <c r="D177" s="226" t="s">
        <v>145</v>
      </c>
      <c r="E177" s="237" t="s">
        <v>19</v>
      </c>
      <c r="F177" s="238" t="s">
        <v>1366</v>
      </c>
      <c r="G177" s="236"/>
      <c r="H177" s="239">
        <v>8.3000000000000007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145</v>
      </c>
      <c r="AU177" s="245" t="s">
        <v>84</v>
      </c>
      <c r="AV177" s="14" t="s">
        <v>84</v>
      </c>
      <c r="AW177" s="14" t="s">
        <v>34</v>
      </c>
      <c r="AX177" s="14" t="s">
        <v>81</v>
      </c>
      <c r="AY177" s="245" t="s">
        <v>134</v>
      </c>
    </row>
    <row r="178" s="13" customFormat="1">
      <c r="A178" s="13"/>
      <c r="B178" s="224"/>
      <c r="C178" s="225"/>
      <c r="D178" s="226" t="s">
        <v>145</v>
      </c>
      <c r="E178" s="227" t="s">
        <v>19</v>
      </c>
      <c r="F178" s="228" t="s">
        <v>1338</v>
      </c>
      <c r="G178" s="225"/>
      <c r="H178" s="227" t="s">
        <v>19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145</v>
      </c>
      <c r="AU178" s="234" t="s">
        <v>84</v>
      </c>
      <c r="AV178" s="13" t="s">
        <v>81</v>
      </c>
      <c r="AW178" s="13" t="s">
        <v>34</v>
      </c>
      <c r="AX178" s="13" t="s">
        <v>73</v>
      </c>
      <c r="AY178" s="234" t="s">
        <v>134</v>
      </c>
    </row>
    <row r="179" s="12" customFormat="1" ht="22.8" customHeight="1">
      <c r="A179" s="12"/>
      <c r="B179" s="190"/>
      <c r="C179" s="191"/>
      <c r="D179" s="192" t="s">
        <v>72</v>
      </c>
      <c r="E179" s="204" t="s">
        <v>824</v>
      </c>
      <c r="F179" s="204" t="s">
        <v>825</v>
      </c>
      <c r="G179" s="191"/>
      <c r="H179" s="191"/>
      <c r="I179" s="194"/>
      <c r="J179" s="205">
        <f>BK179</f>
        <v>0</v>
      </c>
      <c r="K179" s="191"/>
      <c r="L179" s="196"/>
      <c r="M179" s="197"/>
      <c r="N179" s="198"/>
      <c r="O179" s="198"/>
      <c r="P179" s="199">
        <f>SUM(P180:P183)</f>
        <v>0</v>
      </c>
      <c r="Q179" s="198"/>
      <c r="R179" s="199">
        <f>SUM(R180:R183)</f>
        <v>0</v>
      </c>
      <c r="S179" s="198"/>
      <c r="T179" s="200">
        <f>SUM(T180:T183)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1" t="s">
        <v>81</v>
      </c>
      <c r="AT179" s="202" t="s">
        <v>72</v>
      </c>
      <c r="AU179" s="202" t="s">
        <v>81</v>
      </c>
      <c r="AY179" s="201" t="s">
        <v>134</v>
      </c>
      <c r="BK179" s="203">
        <f>SUM(BK180:BK183)</f>
        <v>0</v>
      </c>
    </row>
    <row r="180" s="2" customFormat="1" ht="24.15" customHeight="1">
      <c r="A180" s="40"/>
      <c r="B180" s="41"/>
      <c r="C180" s="206" t="s">
        <v>276</v>
      </c>
      <c r="D180" s="206" t="s">
        <v>136</v>
      </c>
      <c r="E180" s="207" t="s">
        <v>827</v>
      </c>
      <c r="F180" s="208" t="s">
        <v>828</v>
      </c>
      <c r="G180" s="209" t="s">
        <v>266</v>
      </c>
      <c r="H180" s="210">
        <v>17.951000000000001</v>
      </c>
      <c r="I180" s="211"/>
      <c r="J180" s="212">
        <f>ROUND(I180*H180,2)</f>
        <v>0</v>
      </c>
      <c r="K180" s="208" t="s">
        <v>140</v>
      </c>
      <c r="L180" s="46"/>
      <c r="M180" s="213" t="s">
        <v>19</v>
      </c>
      <c r="N180" s="214" t="s">
        <v>44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141</v>
      </c>
      <c r="AT180" s="217" t="s">
        <v>136</v>
      </c>
      <c r="AU180" s="217" t="s">
        <v>84</v>
      </c>
      <c r="AY180" s="19" t="s">
        <v>134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81</v>
      </c>
      <c r="BK180" s="218">
        <f>ROUND(I180*H180,2)</f>
        <v>0</v>
      </c>
      <c r="BL180" s="19" t="s">
        <v>141</v>
      </c>
      <c r="BM180" s="217" t="s">
        <v>1340</v>
      </c>
    </row>
    <row r="181" s="2" customFormat="1">
      <c r="A181" s="40"/>
      <c r="B181" s="41"/>
      <c r="C181" s="42"/>
      <c r="D181" s="219" t="s">
        <v>143</v>
      </c>
      <c r="E181" s="42"/>
      <c r="F181" s="220" t="s">
        <v>830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143</v>
      </c>
      <c r="AU181" s="19" t="s">
        <v>84</v>
      </c>
    </row>
    <row r="182" s="2" customFormat="1" ht="24.15" customHeight="1">
      <c r="A182" s="40"/>
      <c r="B182" s="41"/>
      <c r="C182" s="206" t="s">
        <v>285</v>
      </c>
      <c r="D182" s="206" t="s">
        <v>136</v>
      </c>
      <c r="E182" s="207" t="s">
        <v>1367</v>
      </c>
      <c r="F182" s="208" t="s">
        <v>1368</v>
      </c>
      <c r="G182" s="209" t="s">
        <v>266</v>
      </c>
      <c r="H182" s="210">
        <v>17.951000000000001</v>
      </c>
      <c r="I182" s="211"/>
      <c r="J182" s="212">
        <f>ROUND(I182*H182,2)</f>
        <v>0</v>
      </c>
      <c r="K182" s="208" t="s">
        <v>140</v>
      </c>
      <c r="L182" s="46"/>
      <c r="M182" s="213" t="s">
        <v>19</v>
      </c>
      <c r="N182" s="214" t="s">
        <v>44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141</v>
      </c>
      <c r="AT182" s="217" t="s">
        <v>136</v>
      </c>
      <c r="AU182" s="217" t="s">
        <v>84</v>
      </c>
      <c r="AY182" s="19" t="s">
        <v>134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81</v>
      </c>
      <c r="BK182" s="218">
        <f>ROUND(I182*H182,2)</f>
        <v>0</v>
      </c>
      <c r="BL182" s="19" t="s">
        <v>141</v>
      </c>
      <c r="BM182" s="217" t="s">
        <v>1369</v>
      </c>
    </row>
    <row r="183" s="2" customFormat="1">
      <c r="A183" s="40"/>
      <c r="B183" s="41"/>
      <c r="C183" s="42"/>
      <c r="D183" s="219" t="s">
        <v>143</v>
      </c>
      <c r="E183" s="42"/>
      <c r="F183" s="220" t="s">
        <v>1370</v>
      </c>
      <c r="G183" s="42"/>
      <c r="H183" s="42"/>
      <c r="I183" s="221"/>
      <c r="J183" s="42"/>
      <c r="K183" s="42"/>
      <c r="L183" s="46"/>
      <c r="M183" s="267"/>
      <c r="N183" s="268"/>
      <c r="O183" s="269"/>
      <c r="P183" s="269"/>
      <c r="Q183" s="269"/>
      <c r="R183" s="269"/>
      <c r="S183" s="269"/>
      <c r="T183" s="27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143</v>
      </c>
      <c r="AU183" s="19" t="s">
        <v>84</v>
      </c>
    </row>
    <row r="184" s="2" customFormat="1" ht="6.96" customHeight="1">
      <c r="A184" s="40"/>
      <c r="B184" s="61"/>
      <c r="C184" s="62"/>
      <c r="D184" s="62"/>
      <c r="E184" s="62"/>
      <c r="F184" s="62"/>
      <c r="G184" s="62"/>
      <c r="H184" s="62"/>
      <c r="I184" s="62"/>
      <c r="J184" s="62"/>
      <c r="K184" s="62"/>
      <c r="L184" s="46"/>
      <c r="M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</row>
  </sheetData>
  <sheetProtection sheet="1" autoFilter="0" formatColumns="0" formatRows="0" objects="1" scenarios="1" spinCount="100000" saltValue="q1nS/qK1uAMb4CxfNVjbmpemKqzbdJoBMpyNMM0vKmVBtv6CQoUu7Beb2/Wg5qHygQb7WhCTgla6zQLRM4AnXQ==" hashValue="v/XJ5U3RfLMPWu2iRtpMNMvue7B8z8Cb+g08gy/WEDCxDDdJZEea2GSB1zc1LFAkb4+7YULVUFjqnwJgfRi/WQ==" algorithmName="SHA-512" password="CC35"/>
  <autoFilter ref="C84:K18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6_01/113154523"/>
    <hyperlink ref="F94" r:id="rId2" display="https://podminky.urs.cz/item/CS_URS_2026_01/569911131"/>
    <hyperlink ref="F100" r:id="rId3" display="https://podminky.urs.cz/item/CS_URS_2026_01/572141112"/>
    <hyperlink ref="F105" r:id="rId4" display="https://podminky.urs.cz/item/CS_URS_2026_01/572531121"/>
    <hyperlink ref="F110" r:id="rId5" display="https://podminky.urs.cz/item/CS_URS_2026_01/573231107"/>
    <hyperlink ref="F114" r:id="rId6" display="https://podminky.urs.cz/item/CS_URS_2026_01/577144121"/>
    <hyperlink ref="F119" r:id="rId7" display="https://podminky.urs.cz/item/CS_URS_2026_01/919721291"/>
    <hyperlink ref="F124" r:id="rId8" display="https://podminky.urs.cz/item/CS_URS_2026_01/919731121"/>
    <hyperlink ref="F130" r:id="rId9" display="https://podminky.urs.cz/item/CS_URS_2026_01/919732211"/>
    <hyperlink ref="F136" r:id="rId10" display="https://podminky.urs.cz/item/CS_URS_2026_01/919735111"/>
    <hyperlink ref="F145" r:id="rId11" display="https://podminky.urs.cz/item/CS_URS_2026_01/938908411"/>
    <hyperlink ref="F149" r:id="rId12" display="https://podminky.urs.cz/item/CS_URS_2026_01/938909311"/>
    <hyperlink ref="F153" r:id="rId13" display="https://podminky.urs.cz/item/CS_URS_2026_01/938909611"/>
    <hyperlink ref="F160" r:id="rId14" display="https://podminky.urs.cz/item/CS_URS_2026_01/997221551"/>
    <hyperlink ref="F166" r:id="rId15" display="https://podminky.urs.cz/item/CS_URS_2026_01/997221559"/>
    <hyperlink ref="F176" r:id="rId16" display="https://podminky.urs.cz/item/CS_URS_2026_01/997221611"/>
    <hyperlink ref="F181" r:id="rId17" display="https://podminky.urs.cz/item/CS_URS_2026_01/998225111"/>
    <hyperlink ref="F183" r:id="rId18" display="https://podminky.urs.cz/item/CS_URS_2026_01/9982251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III/1921 A III/1923 CHODSKÁ LHOTA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1371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12. 11. 2025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105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ROUND((SUM(BE86:BE154)),  2)</f>
        <v>0</v>
      </c>
      <c r="G33" s="40"/>
      <c r="H33" s="40"/>
      <c r="I33" s="150">
        <v>0.20999999999999999</v>
      </c>
      <c r="J33" s="149">
        <f>ROUND(((SUM(BE86:BE154))*I33),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ROUND((SUM(BF86:BF154)),  2)</f>
        <v>0</v>
      </c>
      <c r="G34" s="40"/>
      <c r="H34" s="40"/>
      <c r="I34" s="150">
        <v>0.12</v>
      </c>
      <c r="J34" s="149">
        <f>ROUND(((SUM(BF86:BF154))*I34),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ROUND((SUM(BG86:BG154)),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ROUND((SUM(BH86:BH154)),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ROUND((SUM(BI86:BI154)),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III/1921 A III/1923 CHODSKÁ LHOTA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901 - VRN SÚS Plzeňského kraje p.o.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Chodská Lhota</v>
      </c>
      <c r="G52" s="42"/>
      <c r="H52" s="42"/>
      <c r="I52" s="34" t="s">
        <v>23</v>
      </c>
      <c r="J52" s="74" t="str">
        <f>IF(J12="","",J12)</f>
        <v>12. 11. 2025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SÚS Plzeňského kraje, p.o.</v>
      </c>
      <c r="G54" s="42"/>
      <c r="H54" s="42"/>
      <c r="I54" s="34" t="s">
        <v>31</v>
      </c>
      <c r="J54" s="38" t="str">
        <f>E21</f>
        <v>Ing. Jaroslav Rojt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Jan Leinhäupel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107</v>
      </c>
      <c r="D57" s="164"/>
      <c r="E57" s="164"/>
      <c r="F57" s="164"/>
      <c r="G57" s="164"/>
      <c r="H57" s="164"/>
      <c r="I57" s="164"/>
      <c r="J57" s="165" t="s">
        <v>108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67"/>
      <c r="C60" s="168"/>
      <c r="D60" s="169" t="s">
        <v>1372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1373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1374</v>
      </c>
      <c r="E62" s="176"/>
      <c r="F62" s="176"/>
      <c r="G62" s="176"/>
      <c r="H62" s="176"/>
      <c r="I62" s="176"/>
      <c r="J62" s="177">
        <f>J112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1375</v>
      </c>
      <c r="E63" s="176"/>
      <c r="F63" s="176"/>
      <c r="G63" s="176"/>
      <c r="H63" s="176"/>
      <c r="I63" s="176"/>
      <c r="J63" s="177">
        <f>J116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1376</v>
      </c>
      <c r="E64" s="176"/>
      <c r="F64" s="176"/>
      <c r="G64" s="176"/>
      <c r="H64" s="176"/>
      <c r="I64" s="176"/>
      <c r="J64" s="177">
        <f>J128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1377</v>
      </c>
      <c r="E65" s="176"/>
      <c r="F65" s="176"/>
      <c r="G65" s="176"/>
      <c r="H65" s="176"/>
      <c r="I65" s="176"/>
      <c r="J65" s="177">
        <f>J135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1378</v>
      </c>
      <c r="E66" s="176"/>
      <c r="F66" s="176"/>
      <c r="G66" s="176"/>
      <c r="H66" s="176"/>
      <c r="I66" s="176"/>
      <c r="J66" s="177">
        <f>J146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119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III/1921 A III/1923 CHODSKÁ LHOTA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103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901 - VRN SÚS Plzeňského kraje p.o.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Chodská Lhota</v>
      </c>
      <c r="G80" s="42"/>
      <c r="H80" s="42"/>
      <c r="I80" s="34" t="s">
        <v>23</v>
      </c>
      <c r="J80" s="74" t="str">
        <f>IF(J12="","",J12)</f>
        <v>12. 11. 2025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SÚS Plzeňského kraje, p.o.</v>
      </c>
      <c r="G82" s="42"/>
      <c r="H82" s="42"/>
      <c r="I82" s="34" t="s">
        <v>31</v>
      </c>
      <c r="J82" s="38" t="str">
        <f>E21</f>
        <v>Ing. Jaroslav Rojt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35</v>
      </c>
      <c r="J83" s="38" t="str">
        <f>E24</f>
        <v>Jan Leinhäupel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120</v>
      </c>
      <c r="D85" s="182" t="s">
        <v>58</v>
      </c>
      <c r="E85" s="182" t="s">
        <v>54</v>
      </c>
      <c r="F85" s="182" t="s">
        <v>55</v>
      </c>
      <c r="G85" s="182" t="s">
        <v>121</v>
      </c>
      <c r="H85" s="182" t="s">
        <v>122</v>
      </c>
      <c r="I85" s="182" t="s">
        <v>123</v>
      </c>
      <c r="J85" s="182" t="s">
        <v>108</v>
      </c>
      <c r="K85" s="183" t="s">
        <v>124</v>
      </c>
      <c r="L85" s="184"/>
      <c r="M85" s="94" t="s">
        <v>19</v>
      </c>
      <c r="N85" s="95" t="s">
        <v>43</v>
      </c>
      <c r="O85" s="95" t="s">
        <v>125</v>
      </c>
      <c r="P85" s="95" t="s">
        <v>126</v>
      </c>
      <c r="Q85" s="95" t="s">
        <v>127</v>
      </c>
      <c r="R85" s="95" t="s">
        <v>128</v>
      </c>
      <c r="S85" s="95" t="s">
        <v>129</v>
      </c>
      <c r="T85" s="96" t="s">
        <v>130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131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0</v>
      </c>
      <c r="S86" s="98"/>
      <c r="T86" s="18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72</v>
      </c>
      <c r="AU86" s="19" t="s">
        <v>109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72</v>
      </c>
      <c r="E87" s="193" t="s">
        <v>1379</v>
      </c>
      <c r="F87" s="193" t="s">
        <v>1380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P88+P112+P116+P128+P135+P146</f>
        <v>0</v>
      </c>
      <c r="Q87" s="198"/>
      <c r="R87" s="199">
        <f>R88+R112+R116+R128+R135+R146</f>
        <v>0</v>
      </c>
      <c r="S87" s="198"/>
      <c r="T87" s="200">
        <f>T88+T112+T116+T128+T135+T146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174</v>
      </c>
      <c r="AT87" s="202" t="s">
        <v>72</v>
      </c>
      <c r="AU87" s="202" t="s">
        <v>73</v>
      </c>
      <c r="AY87" s="201" t="s">
        <v>134</v>
      </c>
      <c r="BK87" s="203">
        <f>BK88+BK112+BK116+BK128+BK135+BK146</f>
        <v>0</v>
      </c>
    </row>
    <row r="88" s="12" customFormat="1" ht="22.8" customHeight="1">
      <c r="A88" s="12"/>
      <c r="B88" s="190"/>
      <c r="C88" s="191"/>
      <c r="D88" s="192" t="s">
        <v>72</v>
      </c>
      <c r="E88" s="204" t="s">
        <v>1381</v>
      </c>
      <c r="F88" s="204" t="s">
        <v>1382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SUM(P89:P111)</f>
        <v>0</v>
      </c>
      <c r="Q88" s="198"/>
      <c r="R88" s="199">
        <f>SUM(R89:R111)</f>
        <v>0</v>
      </c>
      <c r="S88" s="198"/>
      <c r="T88" s="200">
        <f>SUM(T89:T111)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174</v>
      </c>
      <c r="AT88" s="202" t="s">
        <v>72</v>
      </c>
      <c r="AU88" s="202" t="s">
        <v>81</v>
      </c>
      <c r="AY88" s="201" t="s">
        <v>134</v>
      </c>
      <c r="BK88" s="203">
        <f>SUM(BK89:BK111)</f>
        <v>0</v>
      </c>
    </row>
    <row r="89" s="2" customFormat="1" ht="24.15" customHeight="1">
      <c r="A89" s="40"/>
      <c r="B89" s="41"/>
      <c r="C89" s="206" t="s">
        <v>81</v>
      </c>
      <c r="D89" s="206" t="s">
        <v>136</v>
      </c>
      <c r="E89" s="207" t="s">
        <v>1383</v>
      </c>
      <c r="F89" s="208" t="s">
        <v>1384</v>
      </c>
      <c r="G89" s="209" t="s">
        <v>1385</v>
      </c>
      <c r="H89" s="210">
        <v>1</v>
      </c>
      <c r="I89" s="211"/>
      <c r="J89" s="212">
        <f>ROUND(I89*H89,2)</f>
        <v>0</v>
      </c>
      <c r="K89" s="208" t="s">
        <v>140</v>
      </c>
      <c r="L89" s="46"/>
      <c r="M89" s="213" t="s">
        <v>19</v>
      </c>
      <c r="N89" s="214" t="s">
        <v>44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1386</v>
      </c>
      <c r="AT89" s="217" t="s">
        <v>136</v>
      </c>
      <c r="AU89" s="217" t="s">
        <v>84</v>
      </c>
      <c r="AY89" s="19" t="s">
        <v>134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81</v>
      </c>
      <c r="BK89" s="218">
        <f>ROUND(I89*H89,2)</f>
        <v>0</v>
      </c>
      <c r="BL89" s="19" t="s">
        <v>1386</v>
      </c>
      <c r="BM89" s="217" t="s">
        <v>1387</v>
      </c>
    </row>
    <row r="90" s="2" customFormat="1">
      <c r="A90" s="40"/>
      <c r="B90" s="41"/>
      <c r="C90" s="42"/>
      <c r="D90" s="219" t="s">
        <v>143</v>
      </c>
      <c r="E90" s="42"/>
      <c r="F90" s="220" t="s">
        <v>1388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143</v>
      </c>
      <c r="AU90" s="19" t="s">
        <v>84</v>
      </c>
    </row>
    <row r="91" s="14" customFormat="1">
      <c r="A91" s="14"/>
      <c r="B91" s="235"/>
      <c r="C91" s="236"/>
      <c r="D91" s="226" t="s">
        <v>145</v>
      </c>
      <c r="E91" s="237" t="s">
        <v>19</v>
      </c>
      <c r="F91" s="238" t="s">
        <v>1389</v>
      </c>
      <c r="G91" s="236"/>
      <c r="H91" s="239">
        <v>1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5" t="s">
        <v>145</v>
      </c>
      <c r="AU91" s="245" t="s">
        <v>84</v>
      </c>
      <c r="AV91" s="14" t="s">
        <v>84</v>
      </c>
      <c r="AW91" s="14" t="s">
        <v>34</v>
      </c>
      <c r="AX91" s="14" t="s">
        <v>81</v>
      </c>
      <c r="AY91" s="245" t="s">
        <v>134</v>
      </c>
    </row>
    <row r="92" s="2" customFormat="1" ht="24.15" customHeight="1">
      <c r="A92" s="40"/>
      <c r="B92" s="41"/>
      <c r="C92" s="206" t="s">
        <v>84</v>
      </c>
      <c r="D92" s="206" t="s">
        <v>136</v>
      </c>
      <c r="E92" s="207" t="s">
        <v>1390</v>
      </c>
      <c r="F92" s="208" t="s">
        <v>1391</v>
      </c>
      <c r="G92" s="209" t="s">
        <v>1385</v>
      </c>
      <c r="H92" s="210">
        <v>1</v>
      </c>
      <c r="I92" s="211"/>
      <c r="J92" s="212">
        <f>ROUND(I92*H92,2)</f>
        <v>0</v>
      </c>
      <c r="K92" s="208" t="s">
        <v>140</v>
      </c>
      <c r="L92" s="46"/>
      <c r="M92" s="213" t="s">
        <v>19</v>
      </c>
      <c r="N92" s="214" t="s">
        <v>44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1386</v>
      </c>
      <c r="AT92" s="217" t="s">
        <v>136</v>
      </c>
      <c r="AU92" s="217" t="s">
        <v>84</v>
      </c>
      <c r="AY92" s="19" t="s">
        <v>134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81</v>
      </c>
      <c r="BK92" s="218">
        <f>ROUND(I92*H92,2)</f>
        <v>0</v>
      </c>
      <c r="BL92" s="19" t="s">
        <v>1386</v>
      </c>
      <c r="BM92" s="217" t="s">
        <v>1392</v>
      </c>
    </row>
    <row r="93" s="2" customFormat="1">
      <c r="A93" s="40"/>
      <c r="B93" s="41"/>
      <c r="C93" s="42"/>
      <c r="D93" s="219" t="s">
        <v>143</v>
      </c>
      <c r="E93" s="42"/>
      <c r="F93" s="220" t="s">
        <v>1393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143</v>
      </c>
      <c r="AU93" s="19" t="s">
        <v>84</v>
      </c>
    </row>
    <row r="94" s="14" customFormat="1">
      <c r="A94" s="14"/>
      <c r="B94" s="235"/>
      <c r="C94" s="236"/>
      <c r="D94" s="226" t="s">
        <v>145</v>
      </c>
      <c r="E94" s="237" t="s">
        <v>19</v>
      </c>
      <c r="F94" s="238" t="s">
        <v>1394</v>
      </c>
      <c r="G94" s="236"/>
      <c r="H94" s="239">
        <v>1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145</v>
      </c>
      <c r="AU94" s="245" t="s">
        <v>84</v>
      </c>
      <c r="AV94" s="14" t="s">
        <v>84</v>
      </c>
      <c r="AW94" s="14" t="s">
        <v>34</v>
      </c>
      <c r="AX94" s="14" t="s">
        <v>81</v>
      </c>
      <c r="AY94" s="245" t="s">
        <v>134</v>
      </c>
    </row>
    <row r="95" s="13" customFormat="1">
      <c r="A95" s="13"/>
      <c r="B95" s="224"/>
      <c r="C95" s="225"/>
      <c r="D95" s="226" t="s">
        <v>145</v>
      </c>
      <c r="E95" s="227" t="s">
        <v>19</v>
      </c>
      <c r="F95" s="228" t="s">
        <v>1395</v>
      </c>
      <c r="G95" s="225"/>
      <c r="H95" s="227" t="s">
        <v>19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145</v>
      </c>
      <c r="AU95" s="234" t="s">
        <v>84</v>
      </c>
      <c r="AV95" s="13" t="s">
        <v>81</v>
      </c>
      <c r="AW95" s="13" t="s">
        <v>34</v>
      </c>
      <c r="AX95" s="13" t="s">
        <v>73</v>
      </c>
      <c r="AY95" s="234" t="s">
        <v>134</v>
      </c>
    </row>
    <row r="96" s="2" customFormat="1" ht="24.15" customHeight="1">
      <c r="A96" s="40"/>
      <c r="B96" s="41"/>
      <c r="C96" s="206" t="s">
        <v>158</v>
      </c>
      <c r="D96" s="206" t="s">
        <v>136</v>
      </c>
      <c r="E96" s="207" t="s">
        <v>1396</v>
      </c>
      <c r="F96" s="208" t="s">
        <v>1397</v>
      </c>
      <c r="G96" s="209" t="s">
        <v>1385</v>
      </c>
      <c r="H96" s="210">
        <v>1</v>
      </c>
      <c r="I96" s="211"/>
      <c r="J96" s="212">
        <f>ROUND(I96*H96,2)</f>
        <v>0</v>
      </c>
      <c r="K96" s="208" t="s">
        <v>140</v>
      </c>
      <c r="L96" s="46"/>
      <c r="M96" s="213" t="s">
        <v>19</v>
      </c>
      <c r="N96" s="214" t="s">
        <v>44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1386</v>
      </c>
      <c r="AT96" s="217" t="s">
        <v>136</v>
      </c>
      <c r="AU96" s="217" t="s">
        <v>84</v>
      </c>
      <c r="AY96" s="19" t="s">
        <v>134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81</v>
      </c>
      <c r="BK96" s="218">
        <f>ROUND(I96*H96,2)</f>
        <v>0</v>
      </c>
      <c r="BL96" s="19" t="s">
        <v>1386</v>
      </c>
      <c r="BM96" s="217" t="s">
        <v>1398</v>
      </c>
    </row>
    <row r="97" s="2" customFormat="1">
      <c r="A97" s="40"/>
      <c r="B97" s="41"/>
      <c r="C97" s="42"/>
      <c r="D97" s="219" t="s">
        <v>143</v>
      </c>
      <c r="E97" s="42"/>
      <c r="F97" s="220" t="s">
        <v>1399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143</v>
      </c>
      <c r="AU97" s="19" t="s">
        <v>84</v>
      </c>
    </row>
    <row r="98" s="14" customFormat="1">
      <c r="A98" s="14"/>
      <c r="B98" s="235"/>
      <c r="C98" s="236"/>
      <c r="D98" s="226" t="s">
        <v>145</v>
      </c>
      <c r="E98" s="237" t="s">
        <v>19</v>
      </c>
      <c r="F98" s="238" t="s">
        <v>1400</v>
      </c>
      <c r="G98" s="236"/>
      <c r="H98" s="239">
        <v>1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145</v>
      </c>
      <c r="AU98" s="245" t="s">
        <v>84</v>
      </c>
      <c r="AV98" s="14" t="s">
        <v>84</v>
      </c>
      <c r="AW98" s="14" t="s">
        <v>34</v>
      </c>
      <c r="AX98" s="14" t="s">
        <v>81</v>
      </c>
      <c r="AY98" s="245" t="s">
        <v>134</v>
      </c>
    </row>
    <row r="99" s="2" customFormat="1" ht="24.15" customHeight="1">
      <c r="A99" s="40"/>
      <c r="B99" s="41"/>
      <c r="C99" s="206" t="s">
        <v>141</v>
      </c>
      <c r="D99" s="206" t="s">
        <v>136</v>
      </c>
      <c r="E99" s="207" t="s">
        <v>1401</v>
      </c>
      <c r="F99" s="208" t="s">
        <v>1402</v>
      </c>
      <c r="G99" s="209" t="s">
        <v>1385</v>
      </c>
      <c r="H99" s="210">
        <v>1</v>
      </c>
      <c r="I99" s="211"/>
      <c r="J99" s="212">
        <f>ROUND(I99*H99,2)</f>
        <v>0</v>
      </c>
      <c r="K99" s="208" t="s">
        <v>140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1386</v>
      </c>
      <c r="AT99" s="217" t="s">
        <v>136</v>
      </c>
      <c r="AU99" s="217" t="s">
        <v>84</v>
      </c>
      <c r="AY99" s="19" t="s">
        <v>134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1386</v>
      </c>
      <c r="BM99" s="217" t="s">
        <v>1403</v>
      </c>
    </row>
    <row r="100" s="2" customFormat="1">
      <c r="A100" s="40"/>
      <c r="B100" s="41"/>
      <c r="C100" s="42"/>
      <c r="D100" s="219" t="s">
        <v>143</v>
      </c>
      <c r="E100" s="42"/>
      <c r="F100" s="220" t="s">
        <v>1404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143</v>
      </c>
      <c r="AU100" s="19" t="s">
        <v>84</v>
      </c>
    </row>
    <row r="101" s="14" customFormat="1">
      <c r="A101" s="14"/>
      <c r="B101" s="235"/>
      <c r="C101" s="236"/>
      <c r="D101" s="226" t="s">
        <v>145</v>
      </c>
      <c r="E101" s="237" t="s">
        <v>19</v>
      </c>
      <c r="F101" s="238" t="s">
        <v>1405</v>
      </c>
      <c r="G101" s="236"/>
      <c r="H101" s="239">
        <v>1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145</v>
      </c>
      <c r="AU101" s="245" t="s">
        <v>84</v>
      </c>
      <c r="AV101" s="14" t="s">
        <v>84</v>
      </c>
      <c r="AW101" s="14" t="s">
        <v>34</v>
      </c>
      <c r="AX101" s="14" t="s">
        <v>81</v>
      </c>
      <c r="AY101" s="245" t="s">
        <v>134</v>
      </c>
    </row>
    <row r="102" s="2" customFormat="1" ht="24.15" customHeight="1">
      <c r="A102" s="40"/>
      <c r="B102" s="41"/>
      <c r="C102" s="206" t="s">
        <v>174</v>
      </c>
      <c r="D102" s="206" t="s">
        <v>136</v>
      </c>
      <c r="E102" s="207" t="s">
        <v>1406</v>
      </c>
      <c r="F102" s="208" t="s">
        <v>1407</v>
      </c>
      <c r="G102" s="209" t="s">
        <v>1385</v>
      </c>
      <c r="H102" s="210">
        <v>1</v>
      </c>
      <c r="I102" s="211"/>
      <c r="J102" s="212">
        <f>ROUND(I102*H102,2)</f>
        <v>0</v>
      </c>
      <c r="K102" s="208" t="s">
        <v>140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1386</v>
      </c>
      <c r="AT102" s="217" t="s">
        <v>136</v>
      </c>
      <c r="AU102" s="217" t="s">
        <v>84</v>
      </c>
      <c r="AY102" s="19" t="s">
        <v>134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1386</v>
      </c>
      <c r="BM102" s="217" t="s">
        <v>1408</v>
      </c>
    </row>
    <row r="103" s="2" customFormat="1">
      <c r="A103" s="40"/>
      <c r="B103" s="41"/>
      <c r="C103" s="42"/>
      <c r="D103" s="219" t="s">
        <v>143</v>
      </c>
      <c r="E103" s="42"/>
      <c r="F103" s="220" t="s">
        <v>1409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143</v>
      </c>
      <c r="AU103" s="19" t="s">
        <v>84</v>
      </c>
    </row>
    <row r="104" s="14" customFormat="1">
      <c r="A104" s="14"/>
      <c r="B104" s="235"/>
      <c r="C104" s="236"/>
      <c r="D104" s="226" t="s">
        <v>145</v>
      </c>
      <c r="E104" s="237" t="s">
        <v>19</v>
      </c>
      <c r="F104" s="238" t="s">
        <v>1410</v>
      </c>
      <c r="G104" s="236"/>
      <c r="H104" s="239">
        <v>1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145</v>
      </c>
      <c r="AU104" s="245" t="s">
        <v>84</v>
      </c>
      <c r="AV104" s="14" t="s">
        <v>84</v>
      </c>
      <c r="AW104" s="14" t="s">
        <v>34</v>
      </c>
      <c r="AX104" s="14" t="s">
        <v>81</v>
      </c>
      <c r="AY104" s="245" t="s">
        <v>134</v>
      </c>
    </row>
    <row r="105" s="13" customFormat="1">
      <c r="A105" s="13"/>
      <c r="B105" s="224"/>
      <c r="C105" s="225"/>
      <c r="D105" s="226" t="s">
        <v>145</v>
      </c>
      <c r="E105" s="227" t="s">
        <v>19</v>
      </c>
      <c r="F105" s="228" t="s">
        <v>1411</v>
      </c>
      <c r="G105" s="225"/>
      <c r="H105" s="227" t="s">
        <v>19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145</v>
      </c>
      <c r="AU105" s="234" t="s">
        <v>84</v>
      </c>
      <c r="AV105" s="13" t="s">
        <v>81</v>
      </c>
      <c r="AW105" s="13" t="s">
        <v>34</v>
      </c>
      <c r="AX105" s="13" t="s">
        <v>73</v>
      </c>
      <c r="AY105" s="234" t="s">
        <v>134</v>
      </c>
    </row>
    <row r="106" s="13" customFormat="1">
      <c r="A106" s="13"/>
      <c r="B106" s="224"/>
      <c r="C106" s="225"/>
      <c r="D106" s="226" t="s">
        <v>145</v>
      </c>
      <c r="E106" s="227" t="s">
        <v>19</v>
      </c>
      <c r="F106" s="228" t="s">
        <v>1412</v>
      </c>
      <c r="G106" s="225"/>
      <c r="H106" s="227" t="s">
        <v>19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145</v>
      </c>
      <c r="AU106" s="234" t="s">
        <v>84</v>
      </c>
      <c r="AV106" s="13" t="s">
        <v>81</v>
      </c>
      <c r="AW106" s="13" t="s">
        <v>34</v>
      </c>
      <c r="AX106" s="13" t="s">
        <v>73</v>
      </c>
      <c r="AY106" s="234" t="s">
        <v>134</v>
      </c>
    </row>
    <row r="107" s="13" customFormat="1">
      <c r="A107" s="13"/>
      <c r="B107" s="224"/>
      <c r="C107" s="225"/>
      <c r="D107" s="226" t="s">
        <v>145</v>
      </c>
      <c r="E107" s="227" t="s">
        <v>19</v>
      </c>
      <c r="F107" s="228" t="s">
        <v>1413</v>
      </c>
      <c r="G107" s="225"/>
      <c r="H107" s="227" t="s">
        <v>19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145</v>
      </c>
      <c r="AU107" s="234" t="s">
        <v>84</v>
      </c>
      <c r="AV107" s="13" t="s">
        <v>81</v>
      </c>
      <c r="AW107" s="13" t="s">
        <v>34</v>
      </c>
      <c r="AX107" s="13" t="s">
        <v>73</v>
      </c>
      <c r="AY107" s="234" t="s">
        <v>134</v>
      </c>
    </row>
    <row r="108" s="2" customFormat="1" ht="16.5" customHeight="1">
      <c r="A108" s="40"/>
      <c r="B108" s="41"/>
      <c r="C108" s="206" t="s">
        <v>184</v>
      </c>
      <c r="D108" s="206" t="s">
        <v>136</v>
      </c>
      <c r="E108" s="207" t="s">
        <v>1414</v>
      </c>
      <c r="F108" s="208" t="s">
        <v>1415</v>
      </c>
      <c r="G108" s="209" t="s">
        <v>365</v>
      </c>
      <c r="H108" s="210">
        <v>4</v>
      </c>
      <c r="I108" s="211"/>
      <c r="J108" s="212">
        <f>ROUND(I108*H108,2)</f>
        <v>0</v>
      </c>
      <c r="K108" s="208" t="s">
        <v>140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1386</v>
      </c>
      <c r="AT108" s="217" t="s">
        <v>136</v>
      </c>
      <c r="AU108" s="217" t="s">
        <v>84</v>
      </c>
      <c r="AY108" s="19" t="s">
        <v>134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1386</v>
      </c>
      <c r="BM108" s="217" t="s">
        <v>1416</v>
      </c>
    </row>
    <row r="109" s="2" customFormat="1">
      <c r="A109" s="40"/>
      <c r="B109" s="41"/>
      <c r="C109" s="42"/>
      <c r="D109" s="219" t="s">
        <v>143</v>
      </c>
      <c r="E109" s="42"/>
      <c r="F109" s="220" t="s">
        <v>1417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143</v>
      </c>
      <c r="AU109" s="19" t="s">
        <v>84</v>
      </c>
    </row>
    <row r="110" s="13" customFormat="1">
      <c r="A110" s="13"/>
      <c r="B110" s="224"/>
      <c r="C110" s="225"/>
      <c r="D110" s="226" t="s">
        <v>145</v>
      </c>
      <c r="E110" s="227" t="s">
        <v>19</v>
      </c>
      <c r="F110" s="228" t="s">
        <v>1418</v>
      </c>
      <c r="G110" s="225"/>
      <c r="H110" s="227" t="s">
        <v>19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145</v>
      </c>
      <c r="AU110" s="234" t="s">
        <v>84</v>
      </c>
      <c r="AV110" s="13" t="s">
        <v>81</v>
      </c>
      <c r="AW110" s="13" t="s">
        <v>34</v>
      </c>
      <c r="AX110" s="13" t="s">
        <v>73</v>
      </c>
      <c r="AY110" s="234" t="s">
        <v>134</v>
      </c>
    </row>
    <row r="111" s="14" customFormat="1">
      <c r="A111" s="14"/>
      <c r="B111" s="235"/>
      <c r="C111" s="236"/>
      <c r="D111" s="226" t="s">
        <v>145</v>
      </c>
      <c r="E111" s="237" t="s">
        <v>19</v>
      </c>
      <c r="F111" s="238" t="s">
        <v>1419</v>
      </c>
      <c r="G111" s="236"/>
      <c r="H111" s="239">
        <v>4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145</v>
      </c>
      <c r="AU111" s="245" t="s">
        <v>84</v>
      </c>
      <c r="AV111" s="14" t="s">
        <v>84</v>
      </c>
      <c r="AW111" s="14" t="s">
        <v>34</v>
      </c>
      <c r="AX111" s="14" t="s">
        <v>81</v>
      </c>
      <c r="AY111" s="245" t="s">
        <v>134</v>
      </c>
    </row>
    <row r="112" s="12" customFormat="1" ht="22.8" customHeight="1">
      <c r="A112" s="12"/>
      <c r="B112" s="190"/>
      <c r="C112" s="191"/>
      <c r="D112" s="192" t="s">
        <v>72</v>
      </c>
      <c r="E112" s="204" t="s">
        <v>1420</v>
      </c>
      <c r="F112" s="204" t="s">
        <v>1421</v>
      </c>
      <c r="G112" s="191"/>
      <c r="H112" s="191"/>
      <c r="I112" s="194"/>
      <c r="J112" s="205">
        <f>BK112</f>
        <v>0</v>
      </c>
      <c r="K112" s="191"/>
      <c r="L112" s="196"/>
      <c r="M112" s="197"/>
      <c r="N112" s="198"/>
      <c r="O112" s="198"/>
      <c r="P112" s="199">
        <f>SUM(P113:P115)</f>
        <v>0</v>
      </c>
      <c r="Q112" s="198"/>
      <c r="R112" s="199">
        <f>SUM(R113:R115)</f>
        <v>0</v>
      </c>
      <c r="S112" s="198"/>
      <c r="T112" s="200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1" t="s">
        <v>174</v>
      </c>
      <c r="AT112" s="202" t="s">
        <v>72</v>
      </c>
      <c r="AU112" s="202" t="s">
        <v>81</v>
      </c>
      <c r="AY112" s="201" t="s">
        <v>134</v>
      </c>
      <c r="BK112" s="203">
        <f>SUM(BK113:BK115)</f>
        <v>0</v>
      </c>
    </row>
    <row r="113" s="2" customFormat="1" ht="24.15" customHeight="1">
      <c r="A113" s="40"/>
      <c r="B113" s="41"/>
      <c r="C113" s="206" t="s">
        <v>190</v>
      </c>
      <c r="D113" s="206" t="s">
        <v>136</v>
      </c>
      <c r="E113" s="207" t="s">
        <v>1422</v>
      </c>
      <c r="F113" s="208" t="s">
        <v>1423</v>
      </c>
      <c r="G113" s="209" t="s">
        <v>1385</v>
      </c>
      <c r="H113" s="210">
        <v>1</v>
      </c>
      <c r="I113" s="211"/>
      <c r="J113" s="212">
        <f>ROUND(I113*H113,2)</f>
        <v>0</v>
      </c>
      <c r="K113" s="208" t="s">
        <v>140</v>
      </c>
      <c r="L113" s="46"/>
      <c r="M113" s="213" t="s">
        <v>19</v>
      </c>
      <c r="N113" s="214" t="s">
        <v>44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1386</v>
      </c>
      <c r="AT113" s="217" t="s">
        <v>136</v>
      </c>
      <c r="AU113" s="217" t="s">
        <v>84</v>
      </c>
      <c r="AY113" s="19" t="s">
        <v>134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81</v>
      </c>
      <c r="BK113" s="218">
        <f>ROUND(I113*H113,2)</f>
        <v>0</v>
      </c>
      <c r="BL113" s="19" t="s">
        <v>1386</v>
      </c>
      <c r="BM113" s="217" t="s">
        <v>1424</v>
      </c>
    </row>
    <row r="114" s="2" customFormat="1">
      <c r="A114" s="40"/>
      <c r="B114" s="41"/>
      <c r="C114" s="42"/>
      <c r="D114" s="219" t="s">
        <v>143</v>
      </c>
      <c r="E114" s="42"/>
      <c r="F114" s="220" t="s">
        <v>1425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143</v>
      </c>
      <c r="AU114" s="19" t="s">
        <v>84</v>
      </c>
    </row>
    <row r="115" s="14" customFormat="1">
      <c r="A115" s="14"/>
      <c r="B115" s="235"/>
      <c r="C115" s="236"/>
      <c r="D115" s="226" t="s">
        <v>145</v>
      </c>
      <c r="E115" s="237" t="s">
        <v>19</v>
      </c>
      <c r="F115" s="238" t="s">
        <v>1426</v>
      </c>
      <c r="G115" s="236"/>
      <c r="H115" s="239">
        <v>1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145</v>
      </c>
      <c r="AU115" s="245" t="s">
        <v>84</v>
      </c>
      <c r="AV115" s="14" t="s">
        <v>84</v>
      </c>
      <c r="AW115" s="14" t="s">
        <v>34</v>
      </c>
      <c r="AX115" s="14" t="s">
        <v>81</v>
      </c>
      <c r="AY115" s="245" t="s">
        <v>134</v>
      </c>
    </row>
    <row r="116" s="12" customFormat="1" ht="22.8" customHeight="1">
      <c r="A116" s="12"/>
      <c r="B116" s="190"/>
      <c r="C116" s="191"/>
      <c r="D116" s="192" t="s">
        <v>72</v>
      </c>
      <c r="E116" s="204" t="s">
        <v>1427</v>
      </c>
      <c r="F116" s="204" t="s">
        <v>1428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SUM(P117:P127)</f>
        <v>0</v>
      </c>
      <c r="Q116" s="198"/>
      <c r="R116" s="199">
        <f>SUM(R117:R127)</f>
        <v>0</v>
      </c>
      <c r="S116" s="198"/>
      <c r="T116" s="200">
        <f>SUM(T117:T127)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174</v>
      </c>
      <c r="AT116" s="202" t="s">
        <v>72</v>
      </c>
      <c r="AU116" s="202" t="s">
        <v>81</v>
      </c>
      <c r="AY116" s="201" t="s">
        <v>134</v>
      </c>
      <c r="BK116" s="203">
        <f>SUM(BK117:BK127)</f>
        <v>0</v>
      </c>
    </row>
    <row r="117" s="2" customFormat="1" ht="16.5" customHeight="1">
      <c r="A117" s="40"/>
      <c r="B117" s="41"/>
      <c r="C117" s="206" t="s">
        <v>200</v>
      </c>
      <c r="D117" s="206" t="s">
        <v>136</v>
      </c>
      <c r="E117" s="207" t="s">
        <v>1429</v>
      </c>
      <c r="F117" s="208" t="s">
        <v>1430</v>
      </c>
      <c r="G117" s="209" t="s">
        <v>365</v>
      </c>
      <c r="H117" s="210">
        <v>2</v>
      </c>
      <c r="I117" s="211"/>
      <c r="J117" s="212">
        <f>ROUND(I117*H117,2)</f>
        <v>0</v>
      </c>
      <c r="K117" s="208" t="s">
        <v>140</v>
      </c>
      <c r="L117" s="46"/>
      <c r="M117" s="213" t="s">
        <v>19</v>
      </c>
      <c r="N117" s="214" t="s">
        <v>44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1386</v>
      </c>
      <c r="AT117" s="217" t="s">
        <v>136</v>
      </c>
      <c r="AU117" s="217" t="s">
        <v>84</v>
      </c>
      <c r="AY117" s="19" t="s">
        <v>134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81</v>
      </c>
      <c r="BK117" s="218">
        <f>ROUND(I117*H117,2)</f>
        <v>0</v>
      </c>
      <c r="BL117" s="19" t="s">
        <v>1386</v>
      </c>
      <c r="BM117" s="217" t="s">
        <v>1431</v>
      </c>
    </row>
    <row r="118" s="2" customFormat="1">
      <c r="A118" s="40"/>
      <c r="B118" s="41"/>
      <c r="C118" s="42"/>
      <c r="D118" s="219" t="s">
        <v>143</v>
      </c>
      <c r="E118" s="42"/>
      <c r="F118" s="220" t="s">
        <v>1432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143</v>
      </c>
      <c r="AU118" s="19" t="s">
        <v>84</v>
      </c>
    </row>
    <row r="119" s="14" customFormat="1">
      <c r="A119" s="14"/>
      <c r="B119" s="235"/>
      <c r="C119" s="236"/>
      <c r="D119" s="226" t="s">
        <v>145</v>
      </c>
      <c r="E119" s="237" t="s">
        <v>19</v>
      </c>
      <c r="F119" s="238" t="s">
        <v>1433</v>
      </c>
      <c r="G119" s="236"/>
      <c r="H119" s="239">
        <v>1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145</v>
      </c>
      <c r="AU119" s="245" t="s">
        <v>84</v>
      </c>
      <c r="AV119" s="14" t="s">
        <v>84</v>
      </c>
      <c r="AW119" s="14" t="s">
        <v>34</v>
      </c>
      <c r="AX119" s="14" t="s">
        <v>73</v>
      </c>
      <c r="AY119" s="245" t="s">
        <v>134</v>
      </c>
    </row>
    <row r="120" s="14" customFormat="1">
      <c r="A120" s="14"/>
      <c r="B120" s="235"/>
      <c r="C120" s="236"/>
      <c r="D120" s="226" t="s">
        <v>145</v>
      </c>
      <c r="E120" s="237" t="s">
        <v>19</v>
      </c>
      <c r="F120" s="238" t="s">
        <v>1434</v>
      </c>
      <c r="G120" s="236"/>
      <c r="H120" s="239">
        <v>1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145</v>
      </c>
      <c r="AU120" s="245" t="s">
        <v>84</v>
      </c>
      <c r="AV120" s="14" t="s">
        <v>84</v>
      </c>
      <c r="AW120" s="14" t="s">
        <v>34</v>
      </c>
      <c r="AX120" s="14" t="s">
        <v>73</v>
      </c>
      <c r="AY120" s="245" t="s">
        <v>134</v>
      </c>
    </row>
    <row r="121" s="15" customFormat="1">
      <c r="A121" s="15"/>
      <c r="B121" s="246"/>
      <c r="C121" s="247"/>
      <c r="D121" s="226" t="s">
        <v>145</v>
      </c>
      <c r="E121" s="248" t="s">
        <v>19</v>
      </c>
      <c r="F121" s="249" t="s">
        <v>153</v>
      </c>
      <c r="G121" s="247"/>
      <c r="H121" s="250">
        <v>2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6" t="s">
        <v>145</v>
      </c>
      <c r="AU121" s="256" t="s">
        <v>84</v>
      </c>
      <c r="AV121" s="15" t="s">
        <v>141</v>
      </c>
      <c r="AW121" s="15" t="s">
        <v>34</v>
      </c>
      <c r="AX121" s="15" t="s">
        <v>81</v>
      </c>
      <c r="AY121" s="256" t="s">
        <v>134</v>
      </c>
    </row>
    <row r="122" s="2" customFormat="1" ht="16.5" customHeight="1">
      <c r="A122" s="40"/>
      <c r="B122" s="41"/>
      <c r="C122" s="206" t="s">
        <v>209</v>
      </c>
      <c r="D122" s="206" t="s">
        <v>136</v>
      </c>
      <c r="E122" s="207" t="s">
        <v>1435</v>
      </c>
      <c r="F122" s="208" t="s">
        <v>1436</v>
      </c>
      <c r="G122" s="209" t="s">
        <v>365</v>
      </c>
      <c r="H122" s="210">
        <v>10</v>
      </c>
      <c r="I122" s="211"/>
      <c r="J122" s="212">
        <f>ROUND(I122*H122,2)</f>
        <v>0</v>
      </c>
      <c r="K122" s="208" t="s">
        <v>140</v>
      </c>
      <c r="L122" s="46"/>
      <c r="M122" s="213" t="s">
        <v>19</v>
      </c>
      <c r="N122" s="214" t="s">
        <v>44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1386</v>
      </c>
      <c r="AT122" s="217" t="s">
        <v>136</v>
      </c>
      <c r="AU122" s="217" t="s">
        <v>84</v>
      </c>
      <c r="AY122" s="19" t="s">
        <v>134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81</v>
      </c>
      <c r="BK122" s="218">
        <f>ROUND(I122*H122,2)</f>
        <v>0</v>
      </c>
      <c r="BL122" s="19" t="s">
        <v>1386</v>
      </c>
      <c r="BM122" s="217" t="s">
        <v>1437</v>
      </c>
    </row>
    <row r="123" s="2" customFormat="1">
      <c r="A123" s="40"/>
      <c r="B123" s="41"/>
      <c r="C123" s="42"/>
      <c r="D123" s="219" t="s">
        <v>143</v>
      </c>
      <c r="E123" s="42"/>
      <c r="F123" s="220" t="s">
        <v>1438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143</v>
      </c>
      <c r="AU123" s="19" t="s">
        <v>84</v>
      </c>
    </row>
    <row r="124" s="14" customFormat="1">
      <c r="A124" s="14"/>
      <c r="B124" s="235"/>
      <c r="C124" s="236"/>
      <c r="D124" s="226" t="s">
        <v>145</v>
      </c>
      <c r="E124" s="237" t="s">
        <v>19</v>
      </c>
      <c r="F124" s="238" t="s">
        <v>1439</v>
      </c>
      <c r="G124" s="236"/>
      <c r="H124" s="239">
        <v>10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145</v>
      </c>
      <c r="AU124" s="245" t="s">
        <v>84</v>
      </c>
      <c r="AV124" s="14" t="s">
        <v>84</v>
      </c>
      <c r="AW124" s="14" t="s">
        <v>34</v>
      </c>
      <c r="AX124" s="14" t="s">
        <v>81</v>
      </c>
      <c r="AY124" s="245" t="s">
        <v>134</v>
      </c>
    </row>
    <row r="125" s="13" customFormat="1">
      <c r="A125" s="13"/>
      <c r="B125" s="224"/>
      <c r="C125" s="225"/>
      <c r="D125" s="226" t="s">
        <v>145</v>
      </c>
      <c r="E125" s="227" t="s">
        <v>19</v>
      </c>
      <c r="F125" s="228" t="s">
        <v>275</v>
      </c>
      <c r="G125" s="225"/>
      <c r="H125" s="227" t="s">
        <v>19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145</v>
      </c>
      <c r="AU125" s="234" t="s">
        <v>84</v>
      </c>
      <c r="AV125" s="13" t="s">
        <v>81</v>
      </c>
      <c r="AW125" s="13" t="s">
        <v>34</v>
      </c>
      <c r="AX125" s="13" t="s">
        <v>73</v>
      </c>
      <c r="AY125" s="234" t="s">
        <v>134</v>
      </c>
    </row>
    <row r="126" s="2" customFormat="1" ht="16.5" customHeight="1">
      <c r="A126" s="40"/>
      <c r="B126" s="41"/>
      <c r="C126" s="206" t="s">
        <v>218</v>
      </c>
      <c r="D126" s="206" t="s">
        <v>136</v>
      </c>
      <c r="E126" s="207" t="s">
        <v>1440</v>
      </c>
      <c r="F126" s="208" t="s">
        <v>1441</v>
      </c>
      <c r="G126" s="209" t="s">
        <v>365</v>
      </c>
      <c r="H126" s="210">
        <v>2</v>
      </c>
      <c r="I126" s="211"/>
      <c r="J126" s="212">
        <f>ROUND(I126*H126,2)</f>
        <v>0</v>
      </c>
      <c r="K126" s="208" t="s">
        <v>140</v>
      </c>
      <c r="L126" s="46"/>
      <c r="M126" s="213" t="s">
        <v>19</v>
      </c>
      <c r="N126" s="214" t="s">
        <v>44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1386</v>
      </c>
      <c r="AT126" s="217" t="s">
        <v>136</v>
      </c>
      <c r="AU126" s="217" t="s">
        <v>84</v>
      </c>
      <c r="AY126" s="19" t="s">
        <v>134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81</v>
      </c>
      <c r="BK126" s="218">
        <f>ROUND(I126*H126,2)</f>
        <v>0</v>
      </c>
      <c r="BL126" s="19" t="s">
        <v>1386</v>
      </c>
      <c r="BM126" s="217" t="s">
        <v>1442</v>
      </c>
    </row>
    <row r="127" s="2" customFormat="1">
      <c r="A127" s="40"/>
      <c r="B127" s="41"/>
      <c r="C127" s="42"/>
      <c r="D127" s="219" t="s">
        <v>143</v>
      </c>
      <c r="E127" s="42"/>
      <c r="F127" s="220" t="s">
        <v>1443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143</v>
      </c>
      <c r="AU127" s="19" t="s">
        <v>84</v>
      </c>
    </row>
    <row r="128" s="12" customFormat="1" ht="22.8" customHeight="1">
      <c r="A128" s="12"/>
      <c r="B128" s="190"/>
      <c r="C128" s="191"/>
      <c r="D128" s="192" t="s">
        <v>72</v>
      </c>
      <c r="E128" s="204" t="s">
        <v>1444</v>
      </c>
      <c r="F128" s="204" t="s">
        <v>1445</v>
      </c>
      <c r="G128" s="191"/>
      <c r="H128" s="191"/>
      <c r="I128" s="194"/>
      <c r="J128" s="205">
        <f>BK128</f>
        <v>0</v>
      </c>
      <c r="K128" s="191"/>
      <c r="L128" s="196"/>
      <c r="M128" s="197"/>
      <c r="N128" s="198"/>
      <c r="O128" s="198"/>
      <c r="P128" s="199">
        <f>SUM(P129:P134)</f>
        <v>0</v>
      </c>
      <c r="Q128" s="198"/>
      <c r="R128" s="199">
        <f>SUM(R129:R134)</f>
        <v>0</v>
      </c>
      <c r="S128" s="198"/>
      <c r="T128" s="200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1" t="s">
        <v>174</v>
      </c>
      <c r="AT128" s="202" t="s">
        <v>72</v>
      </c>
      <c r="AU128" s="202" t="s">
        <v>81</v>
      </c>
      <c r="AY128" s="201" t="s">
        <v>134</v>
      </c>
      <c r="BK128" s="203">
        <f>SUM(BK129:BK134)</f>
        <v>0</v>
      </c>
    </row>
    <row r="129" s="2" customFormat="1" ht="24.15" customHeight="1">
      <c r="A129" s="40"/>
      <c r="B129" s="41"/>
      <c r="C129" s="206" t="s">
        <v>225</v>
      </c>
      <c r="D129" s="206" t="s">
        <v>136</v>
      </c>
      <c r="E129" s="207" t="s">
        <v>1446</v>
      </c>
      <c r="F129" s="208" t="s">
        <v>1447</v>
      </c>
      <c r="G129" s="209" t="s">
        <v>1385</v>
      </c>
      <c r="H129" s="210">
        <v>1</v>
      </c>
      <c r="I129" s="211"/>
      <c r="J129" s="212">
        <f>ROUND(I129*H129,2)</f>
        <v>0</v>
      </c>
      <c r="K129" s="208" t="s">
        <v>140</v>
      </c>
      <c r="L129" s="46"/>
      <c r="M129" s="213" t="s">
        <v>19</v>
      </c>
      <c r="N129" s="214" t="s">
        <v>44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1386</v>
      </c>
      <c r="AT129" s="217" t="s">
        <v>136</v>
      </c>
      <c r="AU129" s="217" t="s">
        <v>84</v>
      </c>
      <c r="AY129" s="19" t="s">
        <v>134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81</v>
      </c>
      <c r="BK129" s="218">
        <f>ROUND(I129*H129,2)</f>
        <v>0</v>
      </c>
      <c r="BL129" s="19" t="s">
        <v>1386</v>
      </c>
      <c r="BM129" s="217" t="s">
        <v>1448</v>
      </c>
    </row>
    <row r="130" s="2" customFormat="1">
      <c r="A130" s="40"/>
      <c r="B130" s="41"/>
      <c r="C130" s="42"/>
      <c r="D130" s="219" t="s">
        <v>143</v>
      </c>
      <c r="E130" s="42"/>
      <c r="F130" s="220" t="s">
        <v>1449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143</v>
      </c>
      <c r="AU130" s="19" t="s">
        <v>84</v>
      </c>
    </row>
    <row r="131" s="14" customFormat="1">
      <c r="A131" s="14"/>
      <c r="B131" s="235"/>
      <c r="C131" s="236"/>
      <c r="D131" s="226" t="s">
        <v>145</v>
      </c>
      <c r="E131" s="237" t="s">
        <v>19</v>
      </c>
      <c r="F131" s="238" t="s">
        <v>1450</v>
      </c>
      <c r="G131" s="236"/>
      <c r="H131" s="239">
        <v>1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145</v>
      </c>
      <c r="AU131" s="245" t="s">
        <v>84</v>
      </c>
      <c r="AV131" s="14" t="s">
        <v>84</v>
      </c>
      <c r="AW131" s="14" t="s">
        <v>34</v>
      </c>
      <c r="AX131" s="14" t="s">
        <v>81</v>
      </c>
      <c r="AY131" s="245" t="s">
        <v>134</v>
      </c>
    </row>
    <row r="132" s="2" customFormat="1" ht="24.15" customHeight="1">
      <c r="A132" s="40"/>
      <c r="B132" s="41"/>
      <c r="C132" s="206" t="s">
        <v>8</v>
      </c>
      <c r="D132" s="206" t="s">
        <v>136</v>
      </c>
      <c r="E132" s="207" t="s">
        <v>1451</v>
      </c>
      <c r="F132" s="208" t="s">
        <v>1452</v>
      </c>
      <c r="G132" s="209" t="s">
        <v>1385</v>
      </c>
      <c r="H132" s="210">
        <v>1</v>
      </c>
      <c r="I132" s="211"/>
      <c r="J132" s="212">
        <f>ROUND(I132*H132,2)</f>
        <v>0</v>
      </c>
      <c r="K132" s="208" t="s">
        <v>140</v>
      </c>
      <c r="L132" s="46"/>
      <c r="M132" s="213" t="s">
        <v>19</v>
      </c>
      <c r="N132" s="214" t="s">
        <v>44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1386</v>
      </c>
      <c r="AT132" s="217" t="s">
        <v>136</v>
      </c>
      <c r="AU132" s="217" t="s">
        <v>84</v>
      </c>
      <c r="AY132" s="19" t="s">
        <v>134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81</v>
      </c>
      <c r="BK132" s="218">
        <f>ROUND(I132*H132,2)</f>
        <v>0</v>
      </c>
      <c r="BL132" s="19" t="s">
        <v>1386</v>
      </c>
      <c r="BM132" s="217" t="s">
        <v>1453</v>
      </c>
    </row>
    <row r="133" s="2" customFormat="1">
      <c r="A133" s="40"/>
      <c r="B133" s="41"/>
      <c r="C133" s="42"/>
      <c r="D133" s="219" t="s">
        <v>143</v>
      </c>
      <c r="E133" s="42"/>
      <c r="F133" s="220" t="s">
        <v>1454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143</v>
      </c>
      <c r="AU133" s="19" t="s">
        <v>84</v>
      </c>
    </row>
    <row r="134" s="14" customFormat="1">
      <c r="A134" s="14"/>
      <c r="B134" s="235"/>
      <c r="C134" s="236"/>
      <c r="D134" s="226" t="s">
        <v>145</v>
      </c>
      <c r="E134" s="237" t="s">
        <v>19</v>
      </c>
      <c r="F134" s="238" t="s">
        <v>1455</v>
      </c>
      <c r="G134" s="236"/>
      <c r="H134" s="239">
        <v>1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145</v>
      </c>
      <c r="AU134" s="245" t="s">
        <v>84</v>
      </c>
      <c r="AV134" s="14" t="s">
        <v>84</v>
      </c>
      <c r="AW134" s="14" t="s">
        <v>34</v>
      </c>
      <c r="AX134" s="14" t="s">
        <v>81</v>
      </c>
      <c r="AY134" s="245" t="s">
        <v>134</v>
      </c>
    </row>
    <row r="135" s="12" customFormat="1" ht="22.8" customHeight="1">
      <c r="A135" s="12"/>
      <c r="B135" s="190"/>
      <c r="C135" s="191"/>
      <c r="D135" s="192" t="s">
        <v>72</v>
      </c>
      <c r="E135" s="204" t="s">
        <v>1456</v>
      </c>
      <c r="F135" s="204" t="s">
        <v>1457</v>
      </c>
      <c r="G135" s="191"/>
      <c r="H135" s="191"/>
      <c r="I135" s="194"/>
      <c r="J135" s="205">
        <f>BK135</f>
        <v>0</v>
      </c>
      <c r="K135" s="191"/>
      <c r="L135" s="196"/>
      <c r="M135" s="197"/>
      <c r="N135" s="198"/>
      <c r="O135" s="198"/>
      <c r="P135" s="199">
        <f>SUM(P136:P145)</f>
        <v>0</v>
      </c>
      <c r="Q135" s="198"/>
      <c r="R135" s="199">
        <f>SUM(R136:R145)</f>
        <v>0</v>
      </c>
      <c r="S135" s="198"/>
      <c r="T135" s="200">
        <f>SUM(T136:T145)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174</v>
      </c>
      <c r="AT135" s="202" t="s">
        <v>72</v>
      </c>
      <c r="AU135" s="202" t="s">
        <v>81</v>
      </c>
      <c r="AY135" s="201" t="s">
        <v>134</v>
      </c>
      <c r="BK135" s="203">
        <f>SUM(BK136:BK145)</f>
        <v>0</v>
      </c>
    </row>
    <row r="136" s="2" customFormat="1" ht="24.15" customHeight="1">
      <c r="A136" s="40"/>
      <c r="B136" s="41"/>
      <c r="C136" s="206" t="s">
        <v>239</v>
      </c>
      <c r="D136" s="206" t="s">
        <v>136</v>
      </c>
      <c r="E136" s="207" t="s">
        <v>1458</v>
      </c>
      <c r="F136" s="208" t="s">
        <v>1459</v>
      </c>
      <c r="G136" s="209" t="s">
        <v>1385</v>
      </c>
      <c r="H136" s="210">
        <v>1</v>
      </c>
      <c r="I136" s="211"/>
      <c r="J136" s="212">
        <f>ROUND(I136*H136,2)</f>
        <v>0</v>
      </c>
      <c r="K136" s="208" t="s">
        <v>140</v>
      </c>
      <c r="L136" s="46"/>
      <c r="M136" s="213" t="s">
        <v>19</v>
      </c>
      <c r="N136" s="214" t="s">
        <v>44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1386</v>
      </c>
      <c r="AT136" s="217" t="s">
        <v>136</v>
      </c>
      <c r="AU136" s="217" t="s">
        <v>84</v>
      </c>
      <c r="AY136" s="19" t="s">
        <v>134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81</v>
      </c>
      <c r="BK136" s="218">
        <f>ROUND(I136*H136,2)</f>
        <v>0</v>
      </c>
      <c r="BL136" s="19" t="s">
        <v>1386</v>
      </c>
      <c r="BM136" s="217" t="s">
        <v>1460</v>
      </c>
    </row>
    <row r="137" s="2" customFormat="1">
      <c r="A137" s="40"/>
      <c r="B137" s="41"/>
      <c r="C137" s="42"/>
      <c r="D137" s="219" t="s">
        <v>143</v>
      </c>
      <c r="E137" s="42"/>
      <c r="F137" s="220" t="s">
        <v>1461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143</v>
      </c>
      <c r="AU137" s="19" t="s">
        <v>84</v>
      </c>
    </row>
    <row r="138" s="14" customFormat="1">
      <c r="A138" s="14"/>
      <c r="B138" s="235"/>
      <c r="C138" s="236"/>
      <c r="D138" s="226" t="s">
        <v>145</v>
      </c>
      <c r="E138" s="237" t="s">
        <v>19</v>
      </c>
      <c r="F138" s="238" t="s">
        <v>1462</v>
      </c>
      <c r="G138" s="236"/>
      <c r="H138" s="239">
        <v>1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145</v>
      </c>
      <c r="AU138" s="245" t="s">
        <v>84</v>
      </c>
      <c r="AV138" s="14" t="s">
        <v>84</v>
      </c>
      <c r="AW138" s="14" t="s">
        <v>34</v>
      </c>
      <c r="AX138" s="14" t="s">
        <v>81</v>
      </c>
      <c r="AY138" s="245" t="s">
        <v>134</v>
      </c>
    </row>
    <row r="139" s="2" customFormat="1" ht="24.15" customHeight="1">
      <c r="A139" s="40"/>
      <c r="B139" s="41"/>
      <c r="C139" s="206" t="s">
        <v>248</v>
      </c>
      <c r="D139" s="206" t="s">
        <v>136</v>
      </c>
      <c r="E139" s="207" t="s">
        <v>1463</v>
      </c>
      <c r="F139" s="208" t="s">
        <v>1464</v>
      </c>
      <c r="G139" s="209" t="s">
        <v>1385</v>
      </c>
      <c r="H139" s="210">
        <v>1</v>
      </c>
      <c r="I139" s="211"/>
      <c r="J139" s="212">
        <f>ROUND(I139*H139,2)</f>
        <v>0</v>
      </c>
      <c r="K139" s="208" t="s">
        <v>140</v>
      </c>
      <c r="L139" s="46"/>
      <c r="M139" s="213" t="s">
        <v>19</v>
      </c>
      <c r="N139" s="214" t="s">
        <v>44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1386</v>
      </c>
      <c r="AT139" s="217" t="s">
        <v>136</v>
      </c>
      <c r="AU139" s="217" t="s">
        <v>84</v>
      </c>
      <c r="AY139" s="19" t="s">
        <v>134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81</v>
      </c>
      <c r="BK139" s="218">
        <f>ROUND(I139*H139,2)</f>
        <v>0</v>
      </c>
      <c r="BL139" s="19" t="s">
        <v>1386</v>
      </c>
      <c r="BM139" s="217" t="s">
        <v>1465</v>
      </c>
    </row>
    <row r="140" s="2" customFormat="1">
      <c r="A140" s="40"/>
      <c r="B140" s="41"/>
      <c r="C140" s="42"/>
      <c r="D140" s="219" t="s">
        <v>143</v>
      </c>
      <c r="E140" s="42"/>
      <c r="F140" s="220" t="s">
        <v>1466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143</v>
      </c>
      <c r="AU140" s="19" t="s">
        <v>84</v>
      </c>
    </row>
    <row r="141" s="14" customFormat="1">
      <c r="A141" s="14"/>
      <c r="B141" s="235"/>
      <c r="C141" s="236"/>
      <c r="D141" s="226" t="s">
        <v>145</v>
      </c>
      <c r="E141" s="237" t="s">
        <v>19</v>
      </c>
      <c r="F141" s="238" t="s">
        <v>1467</v>
      </c>
      <c r="G141" s="236"/>
      <c r="H141" s="239">
        <v>1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145</v>
      </c>
      <c r="AU141" s="245" t="s">
        <v>84</v>
      </c>
      <c r="AV141" s="14" t="s">
        <v>84</v>
      </c>
      <c r="AW141" s="14" t="s">
        <v>34</v>
      </c>
      <c r="AX141" s="14" t="s">
        <v>81</v>
      </c>
      <c r="AY141" s="245" t="s">
        <v>134</v>
      </c>
    </row>
    <row r="142" s="2" customFormat="1" ht="24.15" customHeight="1">
      <c r="A142" s="40"/>
      <c r="B142" s="41"/>
      <c r="C142" s="206" t="s">
        <v>257</v>
      </c>
      <c r="D142" s="206" t="s">
        <v>136</v>
      </c>
      <c r="E142" s="207" t="s">
        <v>1468</v>
      </c>
      <c r="F142" s="208" t="s">
        <v>1469</v>
      </c>
      <c r="G142" s="209" t="s">
        <v>1385</v>
      </c>
      <c r="H142" s="210">
        <v>1</v>
      </c>
      <c r="I142" s="211"/>
      <c r="J142" s="212">
        <f>ROUND(I142*H142,2)</f>
        <v>0</v>
      </c>
      <c r="K142" s="208" t="s">
        <v>140</v>
      </c>
      <c r="L142" s="46"/>
      <c r="M142" s="213" t="s">
        <v>19</v>
      </c>
      <c r="N142" s="214" t="s">
        <v>44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1386</v>
      </c>
      <c r="AT142" s="217" t="s">
        <v>136</v>
      </c>
      <c r="AU142" s="217" t="s">
        <v>84</v>
      </c>
      <c r="AY142" s="19" t="s">
        <v>134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81</v>
      </c>
      <c r="BK142" s="218">
        <f>ROUND(I142*H142,2)</f>
        <v>0</v>
      </c>
      <c r="BL142" s="19" t="s">
        <v>1386</v>
      </c>
      <c r="BM142" s="217" t="s">
        <v>1470</v>
      </c>
    </row>
    <row r="143" s="2" customFormat="1">
      <c r="A143" s="40"/>
      <c r="B143" s="41"/>
      <c r="C143" s="42"/>
      <c r="D143" s="219" t="s">
        <v>143</v>
      </c>
      <c r="E143" s="42"/>
      <c r="F143" s="220" t="s">
        <v>1471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143</v>
      </c>
      <c r="AU143" s="19" t="s">
        <v>84</v>
      </c>
    </row>
    <row r="144" s="14" customFormat="1">
      <c r="A144" s="14"/>
      <c r="B144" s="235"/>
      <c r="C144" s="236"/>
      <c r="D144" s="226" t="s">
        <v>145</v>
      </c>
      <c r="E144" s="237" t="s">
        <v>19</v>
      </c>
      <c r="F144" s="238" t="s">
        <v>1472</v>
      </c>
      <c r="G144" s="236"/>
      <c r="H144" s="239">
        <v>1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145</v>
      </c>
      <c r="AU144" s="245" t="s">
        <v>84</v>
      </c>
      <c r="AV144" s="14" t="s">
        <v>84</v>
      </c>
      <c r="AW144" s="14" t="s">
        <v>34</v>
      </c>
      <c r="AX144" s="14" t="s">
        <v>81</v>
      </c>
      <c r="AY144" s="245" t="s">
        <v>134</v>
      </c>
    </row>
    <row r="145" s="13" customFormat="1">
      <c r="A145" s="13"/>
      <c r="B145" s="224"/>
      <c r="C145" s="225"/>
      <c r="D145" s="226" t="s">
        <v>145</v>
      </c>
      <c r="E145" s="227" t="s">
        <v>19</v>
      </c>
      <c r="F145" s="228" t="s">
        <v>1473</v>
      </c>
      <c r="G145" s="225"/>
      <c r="H145" s="227" t="s">
        <v>19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145</v>
      </c>
      <c r="AU145" s="234" t="s">
        <v>84</v>
      </c>
      <c r="AV145" s="13" t="s">
        <v>81</v>
      </c>
      <c r="AW145" s="13" t="s">
        <v>34</v>
      </c>
      <c r="AX145" s="13" t="s">
        <v>73</v>
      </c>
      <c r="AY145" s="234" t="s">
        <v>134</v>
      </c>
    </row>
    <row r="146" s="12" customFormat="1" ht="22.8" customHeight="1">
      <c r="A146" s="12"/>
      <c r="B146" s="190"/>
      <c r="C146" s="191"/>
      <c r="D146" s="192" t="s">
        <v>72</v>
      </c>
      <c r="E146" s="204" t="s">
        <v>1474</v>
      </c>
      <c r="F146" s="204" t="s">
        <v>1475</v>
      </c>
      <c r="G146" s="191"/>
      <c r="H146" s="191"/>
      <c r="I146" s="194"/>
      <c r="J146" s="205">
        <f>BK146</f>
        <v>0</v>
      </c>
      <c r="K146" s="191"/>
      <c r="L146" s="196"/>
      <c r="M146" s="197"/>
      <c r="N146" s="198"/>
      <c r="O146" s="198"/>
      <c r="P146" s="199">
        <f>SUM(P147:P154)</f>
        <v>0</v>
      </c>
      <c r="Q146" s="198"/>
      <c r="R146" s="199">
        <f>SUM(R147:R154)</f>
        <v>0</v>
      </c>
      <c r="S146" s="198"/>
      <c r="T146" s="200">
        <f>SUM(T147:T154)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1" t="s">
        <v>174</v>
      </c>
      <c r="AT146" s="202" t="s">
        <v>72</v>
      </c>
      <c r="AU146" s="202" t="s">
        <v>81</v>
      </c>
      <c r="AY146" s="201" t="s">
        <v>134</v>
      </c>
      <c r="BK146" s="203">
        <f>SUM(BK147:BK154)</f>
        <v>0</v>
      </c>
    </row>
    <row r="147" s="2" customFormat="1" ht="24.15" customHeight="1">
      <c r="A147" s="40"/>
      <c r="B147" s="41"/>
      <c r="C147" s="206" t="s">
        <v>262</v>
      </c>
      <c r="D147" s="206" t="s">
        <v>136</v>
      </c>
      <c r="E147" s="207" t="s">
        <v>1476</v>
      </c>
      <c r="F147" s="208" t="s">
        <v>1477</v>
      </c>
      <c r="G147" s="209" t="s">
        <v>1385</v>
      </c>
      <c r="H147" s="210">
        <v>1</v>
      </c>
      <c r="I147" s="211"/>
      <c r="J147" s="212">
        <f>ROUND(I147*H147,2)</f>
        <v>0</v>
      </c>
      <c r="K147" s="208" t="s">
        <v>140</v>
      </c>
      <c r="L147" s="46"/>
      <c r="M147" s="213" t="s">
        <v>19</v>
      </c>
      <c r="N147" s="214" t="s">
        <v>44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1386</v>
      </c>
      <c r="AT147" s="217" t="s">
        <v>136</v>
      </c>
      <c r="AU147" s="217" t="s">
        <v>84</v>
      </c>
      <c r="AY147" s="19" t="s">
        <v>134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81</v>
      </c>
      <c r="BK147" s="218">
        <f>ROUND(I147*H147,2)</f>
        <v>0</v>
      </c>
      <c r="BL147" s="19" t="s">
        <v>1386</v>
      </c>
      <c r="BM147" s="217" t="s">
        <v>1478</v>
      </c>
    </row>
    <row r="148" s="2" customFormat="1">
      <c r="A148" s="40"/>
      <c r="B148" s="41"/>
      <c r="C148" s="42"/>
      <c r="D148" s="219" t="s">
        <v>143</v>
      </c>
      <c r="E148" s="42"/>
      <c r="F148" s="220" t="s">
        <v>1479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143</v>
      </c>
      <c r="AU148" s="19" t="s">
        <v>84</v>
      </c>
    </row>
    <row r="149" s="14" customFormat="1">
      <c r="A149" s="14"/>
      <c r="B149" s="235"/>
      <c r="C149" s="236"/>
      <c r="D149" s="226" t="s">
        <v>145</v>
      </c>
      <c r="E149" s="237" t="s">
        <v>19</v>
      </c>
      <c r="F149" s="238" t="s">
        <v>1480</v>
      </c>
      <c r="G149" s="236"/>
      <c r="H149" s="239">
        <v>1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145</v>
      </c>
      <c r="AU149" s="245" t="s">
        <v>84</v>
      </c>
      <c r="AV149" s="14" t="s">
        <v>84</v>
      </c>
      <c r="AW149" s="14" t="s">
        <v>34</v>
      </c>
      <c r="AX149" s="14" t="s">
        <v>81</v>
      </c>
      <c r="AY149" s="245" t="s">
        <v>134</v>
      </c>
    </row>
    <row r="150" s="13" customFormat="1">
      <c r="A150" s="13"/>
      <c r="B150" s="224"/>
      <c r="C150" s="225"/>
      <c r="D150" s="226" t="s">
        <v>145</v>
      </c>
      <c r="E150" s="227" t="s">
        <v>19</v>
      </c>
      <c r="F150" s="228" t="s">
        <v>1481</v>
      </c>
      <c r="G150" s="225"/>
      <c r="H150" s="227" t="s">
        <v>19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145</v>
      </c>
      <c r="AU150" s="234" t="s">
        <v>84</v>
      </c>
      <c r="AV150" s="13" t="s">
        <v>81</v>
      </c>
      <c r="AW150" s="13" t="s">
        <v>34</v>
      </c>
      <c r="AX150" s="13" t="s">
        <v>73</v>
      </c>
      <c r="AY150" s="234" t="s">
        <v>134</v>
      </c>
    </row>
    <row r="151" s="2" customFormat="1" ht="24.15" customHeight="1">
      <c r="A151" s="40"/>
      <c r="B151" s="41"/>
      <c r="C151" s="206" t="s">
        <v>269</v>
      </c>
      <c r="D151" s="206" t="s">
        <v>136</v>
      </c>
      <c r="E151" s="207" t="s">
        <v>1482</v>
      </c>
      <c r="F151" s="208" t="s">
        <v>1483</v>
      </c>
      <c r="G151" s="209" t="s">
        <v>1385</v>
      </c>
      <c r="H151" s="210">
        <v>1</v>
      </c>
      <c r="I151" s="211"/>
      <c r="J151" s="212">
        <f>ROUND(I151*H151,2)</f>
        <v>0</v>
      </c>
      <c r="K151" s="208" t="s">
        <v>140</v>
      </c>
      <c r="L151" s="46"/>
      <c r="M151" s="213" t="s">
        <v>19</v>
      </c>
      <c r="N151" s="214" t="s">
        <v>44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1386</v>
      </c>
      <c r="AT151" s="217" t="s">
        <v>136</v>
      </c>
      <c r="AU151" s="217" t="s">
        <v>84</v>
      </c>
      <c r="AY151" s="19" t="s">
        <v>134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81</v>
      </c>
      <c r="BK151" s="218">
        <f>ROUND(I151*H151,2)</f>
        <v>0</v>
      </c>
      <c r="BL151" s="19" t="s">
        <v>1386</v>
      </c>
      <c r="BM151" s="217" t="s">
        <v>1484</v>
      </c>
    </row>
    <row r="152" s="2" customFormat="1">
      <c r="A152" s="40"/>
      <c r="B152" s="41"/>
      <c r="C152" s="42"/>
      <c r="D152" s="219" t="s">
        <v>143</v>
      </c>
      <c r="E152" s="42"/>
      <c r="F152" s="220" t="s">
        <v>1485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143</v>
      </c>
      <c r="AU152" s="19" t="s">
        <v>84</v>
      </c>
    </row>
    <row r="153" s="14" customFormat="1">
      <c r="A153" s="14"/>
      <c r="B153" s="235"/>
      <c r="C153" s="236"/>
      <c r="D153" s="226" t="s">
        <v>145</v>
      </c>
      <c r="E153" s="237" t="s">
        <v>19</v>
      </c>
      <c r="F153" s="238" t="s">
        <v>1486</v>
      </c>
      <c r="G153" s="236"/>
      <c r="H153" s="239">
        <v>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145</v>
      </c>
      <c r="AU153" s="245" t="s">
        <v>84</v>
      </c>
      <c r="AV153" s="14" t="s">
        <v>84</v>
      </c>
      <c r="AW153" s="14" t="s">
        <v>34</v>
      </c>
      <c r="AX153" s="14" t="s">
        <v>81</v>
      </c>
      <c r="AY153" s="245" t="s">
        <v>134</v>
      </c>
    </row>
    <row r="154" s="13" customFormat="1">
      <c r="A154" s="13"/>
      <c r="B154" s="224"/>
      <c r="C154" s="225"/>
      <c r="D154" s="226" t="s">
        <v>145</v>
      </c>
      <c r="E154" s="227" t="s">
        <v>19</v>
      </c>
      <c r="F154" s="228" t="s">
        <v>1487</v>
      </c>
      <c r="G154" s="225"/>
      <c r="H154" s="227" t="s">
        <v>19</v>
      </c>
      <c r="I154" s="229"/>
      <c r="J154" s="225"/>
      <c r="K154" s="225"/>
      <c r="L154" s="230"/>
      <c r="M154" s="271"/>
      <c r="N154" s="272"/>
      <c r="O154" s="272"/>
      <c r="P154" s="272"/>
      <c r="Q154" s="272"/>
      <c r="R154" s="272"/>
      <c r="S154" s="272"/>
      <c r="T154" s="27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145</v>
      </c>
      <c r="AU154" s="234" t="s">
        <v>84</v>
      </c>
      <c r="AV154" s="13" t="s">
        <v>81</v>
      </c>
      <c r="AW154" s="13" t="s">
        <v>34</v>
      </c>
      <c r="AX154" s="13" t="s">
        <v>73</v>
      </c>
      <c r="AY154" s="234" t="s">
        <v>134</v>
      </c>
    </row>
    <row r="155" s="2" customFormat="1" ht="6.96" customHeight="1">
      <c r="A155" s="40"/>
      <c r="B155" s="61"/>
      <c r="C155" s="62"/>
      <c r="D155" s="62"/>
      <c r="E155" s="62"/>
      <c r="F155" s="62"/>
      <c r="G155" s="62"/>
      <c r="H155" s="62"/>
      <c r="I155" s="62"/>
      <c r="J155" s="62"/>
      <c r="K155" s="62"/>
      <c r="L155" s="46"/>
      <c r="M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</row>
  </sheetData>
  <sheetProtection sheet="1" autoFilter="0" formatColumns="0" formatRows="0" objects="1" scenarios="1" spinCount="100000" saltValue="hLjqeMtcZhquDvRFzzDsIsc/b8wpO46OGyBkRDqS5UJmXkfK0mhPweY/P4EaSRO6OeFo4zo/5lDUu96dGKKElg==" hashValue="NU9M+MbUM7Z4ULm0an58xyhtvg0a+u2gP1kRHHszhV5p8gaiznVKr7nKaVIMEaJTCV5g5f257bMZfr36qqLvwA==" algorithmName="SHA-512" password="CC35"/>
  <autoFilter ref="C85:K15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6_01/012164000"/>
    <hyperlink ref="F93" r:id="rId2" display="https://podminky.urs.cz/item/CS_URS_2026_01/012303000"/>
    <hyperlink ref="F97" r:id="rId3" display="https://podminky.urs.cz/item/CS_URS_2026_01/012344000"/>
    <hyperlink ref="F100" r:id="rId4" display="https://podminky.urs.cz/item/CS_URS_2026_01/012414000"/>
    <hyperlink ref="F103" r:id="rId5" display="https://podminky.urs.cz/item/CS_URS_2026_01/012444000"/>
    <hyperlink ref="F109" r:id="rId6" display="https://podminky.urs.cz/item/CS_URS_2026_01/013254000"/>
    <hyperlink ref="F114" r:id="rId7" display="https://podminky.urs.cz/item/CS_URS_2026_01/022002000"/>
    <hyperlink ref="F118" r:id="rId8" display="https://podminky.urs.cz/item/CS_URS_2026_01/032103000"/>
    <hyperlink ref="F123" r:id="rId9" display="https://podminky.urs.cz/item/CS_URS_2026_01/034503000"/>
    <hyperlink ref="F127" r:id="rId10" display="https://podminky.urs.cz/item/CS_URS_2026_01/039103000"/>
    <hyperlink ref="F130" r:id="rId11" display="https://podminky.urs.cz/item/CS_URS_2026_01/043144000"/>
    <hyperlink ref="F133" r:id="rId12" display="https://podminky.urs.cz/item/CS_URS_2026_01/043154000"/>
    <hyperlink ref="F137" r:id="rId13" display="https://podminky.urs.cz/item/CS_URS_2026_01/072103000"/>
    <hyperlink ref="F140" r:id="rId14" display="https://podminky.urs.cz/item/CS_URS_2026_01/072203000"/>
    <hyperlink ref="F143" r:id="rId15" display="https://podminky.urs.cz/item/CS_URS_2026_01/072303000"/>
    <hyperlink ref="F148" r:id="rId16" display="https://podminky.urs.cz/item/CS_URS_2026_01/091504000"/>
    <hyperlink ref="F152" r:id="rId17" display="https://podminky.urs.cz/item/CS_URS_2026_01/09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III/1921 A III/1923 CHODSKÁ LHOTA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1488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12. 11. 2025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832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ROUND((SUM(BE85:BE128)),  2)</f>
        <v>0</v>
      </c>
      <c r="G33" s="40"/>
      <c r="H33" s="40"/>
      <c r="I33" s="150">
        <v>0.20999999999999999</v>
      </c>
      <c r="J33" s="149">
        <f>ROUND(((SUM(BE85:BE128))*I33),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ROUND((SUM(BF85:BF128)),  2)</f>
        <v>0</v>
      </c>
      <c r="G34" s="40"/>
      <c r="H34" s="40"/>
      <c r="I34" s="150">
        <v>0.12</v>
      </c>
      <c r="J34" s="149">
        <f>ROUND(((SUM(BF85:BF128))*I34),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ROUND((SUM(BG85:BG128)),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ROUND((SUM(BH85:BH128)),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ROUND((SUM(BI85:BI128)),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III/1921 A III/1923 CHODSKÁ LHOTA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902 - VRN Obec Chodská Lhota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Chodská Lhota</v>
      </c>
      <c r="G52" s="42"/>
      <c r="H52" s="42"/>
      <c r="I52" s="34" t="s">
        <v>23</v>
      </c>
      <c r="J52" s="74" t="str">
        <f>IF(J12="","",J12)</f>
        <v>12. 11. 2025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Obec Chodská Lhota</v>
      </c>
      <c r="G54" s="42"/>
      <c r="H54" s="42"/>
      <c r="I54" s="34" t="s">
        <v>31</v>
      </c>
      <c r="J54" s="38" t="str">
        <f>E21</f>
        <v>Ing. Jaroslav Rojt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Jan Leinhäupel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107</v>
      </c>
      <c r="D57" s="164"/>
      <c r="E57" s="164"/>
      <c r="F57" s="164"/>
      <c r="G57" s="164"/>
      <c r="H57" s="164"/>
      <c r="I57" s="164"/>
      <c r="J57" s="165" t="s">
        <v>108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67"/>
      <c r="C60" s="168"/>
      <c r="D60" s="169" t="s">
        <v>1372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1373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1374</v>
      </c>
      <c r="E62" s="176"/>
      <c r="F62" s="176"/>
      <c r="G62" s="176"/>
      <c r="H62" s="176"/>
      <c r="I62" s="176"/>
      <c r="J62" s="177">
        <f>J108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1375</v>
      </c>
      <c r="E63" s="176"/>
      <c r="F63" s="176"/>
      <c r="G63" s="176"/>
      <c r="H63" s="176"/>
      <c r="I63" s="176"/>
      <c r="J63" s="177">
        <f>J112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1376</v>
      </c>
      <c r="E64" s="176"/>
      <c r="F64" s="176"/>
      <c r="G64" s="176"/>
      <c r="H64" s="176"/>
      <c r="I64" s="176"/>
      <c r="J64" s="177">
        <f>J117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1378</v>
      </c>
      <c r="E65" s="176"/>
      <c r="F65" s="176"/>
      <c r="G65" s="176"/>
      <c r="H65" s="176"/>
      <c r="I65" s="176"/>
      <c r="J65" s="177">
        <f>J124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119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III/1921 A III/1923 CHODSKÁ LHOTA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103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902 - VRN Obec Chodská Lhota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Chodská Lhota</v>
      </c>
      <c r="G79" s="42"/>
      <c r="H79" s="42"/>
      <c r="I79" s="34" t="s">
        <v>23</v>
      </c>
      <c r="J79" s="74" t="str">
        <f>IF(J12="","",J12)</f>
        <v>12. 11. 2025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>Obec Chodská Lhota</v>
      </c>
      <c r="G81" s="42"/>
      <c r="H81" s="42"/>
      <c r="I81" s="34" t="s">
        <v>31</v>
      </c>
      <c r="J81" s="38" t="str">
        <f>E21</f>
        <v>Ing. Jaroslav Rojt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35</v>
      </c>
      <c r="J82" s="38" t="str">
        <f>E24</f>
        <v>Jan Leinhäupel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120</v>
      </c>
      <c r="D84" s="182" t="s">
        <v>58</v>
      </c>
      <c r="E84" s="182" t="s">
        <v>54</v>
      </c>
      <c r="F84" s="182" t="s">
        <v>55</v>
      </c>
      <c r="G84" s="182" t="s">
        <v>121</v>
      </c>
      <c r="H84" s="182" t="s">
        <v>122</v>
      </c>
      <c r="I84" s="182" t="s">
        <v>123</v>
      </c>
      <c r="J84" s="182" t="s">
        <v>108</v>
      </c>
      <c r="K84" s="183" t="s">
        <v>124</v>
      </c>
      <c r="L84" s="184"/>
      <c r="M84" s="94" t="s">
        <v>19</v>
      </c>
      <c r="N84" s="95" t="s">
        <v>43</v>
      </c>
      <c r="O84" s="95" t="s">
        <v>125</v>
      </c>
      <c r="P84" s="95" t="s">
        <v>126</v>
      </c>
      <c r="Q84" s="95" t="s">
        <v>127</v>
      </c>
      <c r="R84" s="95" t="s">
        <v>128</v>
      </c>
      <c r="S84" s="95" t="s">
        <v>129</v>
      </c>
      <c r="T84" s="96" t="s">
        <v>130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131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0</v>
      </c>
      <c r="S85" s="98"/>
      <c r="T85" s="188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109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72</v>
      </c>
      <c r="E86" s="193" t="s">
        <v>1379</v>
      </c>
      <c r="F86" s="193" t="s">
        <v>1380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P87+P108+P112+P117+P124</f>
        <v>0</v>
      </c>
      <c r="Q86" s="198"/>
      <c r="R86" s="199">
        <f>R87+R108+R112+R117+R124</f>
        <v>0</v>
      </c>
      <c r="S86" s="198"/>
      <c r="T86" s="200">
        <f>T87+T108+T112+T117+T124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174</v>
      </c>
      <c r="AT86" s="202" t="s">
        <v>72</v>
      </c>
      <c r="AU86" s="202" t="s">
        <v>73</v>
      </c>
      <c r="AY86" s="201" t="s">
        <v>134</v>
      </c>
      <c r="BK86" s="203">
        <f>BK87+BK108+BK112+BK117+BK124</f>
        <v>0</v>
      </c>
    </row>
    <row r="87" s="12" customFormat="1" ht="22.8" customHeight="1">
      <c r="A87" s="12"/>
      <c r="B87" s="190"/>
      <c r="C87" s="191"/>
      <c r="D87" s="192" t="s">
        <v>72</v>
      </c>
      <c r="E87" s="204" t="s">
        <v>1381</v>
      </c>
      <c r="F87" s="204" t="s">
        <v>1382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SUM(P88:P107)</f>
        <v>0</v>
      </c>
      <c r="Q87" s="198"/>
      <c r="R87" s="199">
        <f>SUM(R88:R107)</f>
        <v>0</v>
      </c>
      <c r="S87" s="198"/>
      <c r="T87" s="200">
        <f>SUM(T88:T107)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174</v>
      </c>
      <c r="AT87" s="202" t="s">
        <v>72</v>
      </c>
      <c r="AU87" s="202" t="s">
        <v>81</v>
      </c>
      <c r="AY87" s="201" t="s">
        <v>134</v>
      </c>
      <c r="BK87" s="203">
        <f>SUM(BK88:BK107)</f>
        <v>0</v>
      </c>
    </row>
    <row r="88" s="2" customFormat="1" ht="24.15" customHeight="1">
      <c r="A88" s="40"/>
      <c r="B88" s="41"/>
      <c r="C88" s="206" t="s">
        <v>81</v>
      </c>
      <c r="D88" s="206" t="s">
        <v>136</v>
      </c>
      <c r="E88" s="207" t="s">
        <v>1390</v>
      </c>
      <c r="F88" s="208" t="s">
        <v>1391</v>
      </c>
      <c r="G88" s="209" t="s">
        <v>1385</v>
      </c>
      <c r="H88" s="210">
        <v>1</v>
      </c>
      <c r="I88" s="211"/>
      <c r="J88" s="212">
        <f>ROUND(I88*H88,2)</f>
        <v>0</v>
      </c>
      <c r="K88" s="208" t="s">
        <v>140</v>
      </c>
      <c r="L88" s="46"/>
      <c r="M88" s="213" t="s">
        <v>19</v>
      </c>
      <c r="N88" s="214" t="s">
        <v>44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1386</v>
      </c>
      <c r="AT88" s="217" t="s">
        <v>136</v>
      </c>
      <c r="AU88" s="217" t="s">
        <v>84</v>
      </c>
      <c r="AY88" s="19" t="s">
        <v>134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81</v>
      </c>
      <c r="BK88" s="218">
        <f>ROUND(I88*H88,2)</f>
        <v>0</v>
      </c>
      <c r="BL88" s="19" t="s">
        <v>1386</v>
      </c>
      <c r="BM88" s="217" t="s">
        <v>1392</v>
      </c>
    </row>
    <row r="89" s="2" customFormat="1">
      <c r="A89" s="40"/>
      <c r="B89" s="41"/>
      <c r="C89" s="42"/>
      <c r="D89" s="219" t="s">
        <v>143</v>
      </c>
      <c r="E89" s="42"/>
      <c r="F89" s="220" t="s">
        <v>1393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143</v>
      </c>
      <c r="AU89" s="19" t="s">
        <v>84</v>
      </c>
    </row>
    <row r="90" s="14" customFormat="1">
      <c r="A90" s="14"/>
      <c r="B90" s="235"/>
      <c r="C90" s="236"/>
      <c r="D90" s="226" t="s">
        <v>145</v>
      </c>
      <c r="E90" s="237" t="s">
        <v>19</v>
      </c>
      <c r="F90" s="238" t="s">
        <v>1394</v>
      </c>
      <c r="G90" s="236"/>
      <c r="H90" s="239">
        <v>1</v>
      </c>
      <c r="I90" s="240"/>
      <c r="J90" s="236"/>
      <c r="K90" s="236"/>
      <c r="L90" s="241"/>
      <c r="M90" s="242"/>
      <c r="N90" s="243"/>
      <c r="O90" s="243"/>
      <c r="P90" s="243"/>
      <c r="Q90" s="243"/>
      <c r="R90" s="243"/>
      <c r="S90" s="243"/>
      <c r="T90" s="24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5" t="s">
        <v>145</v>
      </c>
      <c r="AU90" s="245" t="s">
        <v>84</v>
      </c>
      <c r="AV90" s="14" t="s">
        <v>84</v>
      </c>
      <c r="AW90" s="14" t="s">
        <v>34</v>
      </c>
      <c r="AX90" s="14" t="s">
        <v>81</v>
      </c>
      <c r="AY90" s="245" t="s">
        <v>134</v>
      </c>
    </row>
    <row r="91" s="13" customFormat="1">
      <c r="A91" s="13"/>
      <c r="B91" s="224"/>
      <c r="C91" s="225"/>
      <c r="D91" s="226" t="s">
        <v>145</v>
      </c>
      <c r="E91" s="227" t="s">
        <v>19</v>
      </c>
      <c r="F91" s="228" t="s">
        <v>1395</v>
      </c>
      <c r="G91" s="225"/>
      <c r="H91" s="227" t="s">
        <v>19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145</v>
      </c>
      <c r="AU91" s="234" t="s">
        <v>84</v>
      </c>
      <c r="AV91" s="13" t="s">
        <v>81</v>
      </c>
      <c r="AW91" s="13" t="s">
        <v>34</v>
      </c>
      <c r="AX91" s="13" t="s">
        <v>73</v>
      </c>
      <c r="AY91" s="234" t="s">
        <v>134</v>
      </c>
    </row>
    <row r="92" s="2" customFormat="1" ht="24.15" customHeight="1">
      <c r="A92" s="40"/>
      <c r="B92" s="41"/>
      <c r="C92" s="206" t="s">
        <v>84</v>
      </c>
      <c r="D92" s="206" t="s">
        <v>136</v>
      </c>
      <c r="E92" s="207" t="s">
        <v>1396</v>
      </c>
      <c r="F92" s="208" t="s">
        <v>1397</v>
      </c>
      <c r="G92" s="209" t="s">
        <v>1385</v>
      </c>
      <c r="H92" s="210">
        <v>1</v>
      </c>
      <c r="I92" s="211"/>
      <c r="J92" s="212">
        <f>ROUND(I92*H92,2)</f>
        <v>0</v>
      </c>
      <c r="K92" s="208" t="s">
        <v>140</v>
      </c>
      <c r="L92" s="46"/>
      <c r="M92" s="213" t="s">
        <v>19</v>
      </c>
      <c r="N92" s="214" t="s">
        <v>44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1386</v>
      </c>
      <c r="AT92" s="217" t="s">
        <v>136</v>
      </c>
      <c r="AU92" s="217" t="s">
        <v>84</v>
      </c>
      <c r="AY92" s="19" t="s">
        <v>134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81</v>
      </c>
      <c r="BK92" s="218">
        <f>ROUND(I92*H92,2)</f>
        <v>0</v>
      </c>
      <c r="BL92" s="19" t="s">
        <v>1386</v>
      </c>
      <c r="BM92" s="217" t="s">
        <v>1398</v>
      </c>
    </row>
    <row r="93" s="2" customFormat="1">
      <c r="A93" s="40"/>
      <c r="B93" s="41"/>
      <c r="C93" s="42"/>
      <c r="D93" s="219" t="s">
        <v>143</v>
      </c>
      <c r="E93" s="42"/>
      <c r="F93" s="220" t="s">
        <v>1399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143</v>
      </c>
      <c r="AU93" s="19" t="s">
        <v>84</v>
      </c>
    </row>
    <row r="94" s="14" customFormat="1">
      <c r="A94" s="14"/>
      <c r="B94" s="235"/>
      <c r="C94" s="236"/>
      <c r="D94" s="226" t="s">
        <v>145</v>
      </c>
      <c r="E94" s="237" t="s">
        <v>19</v>
      </c>
      <c r="F94" s="238" t="s">
        <v>1400</v>
      </c>
      <c r="G94" s="236"/>
      <c r="H94" s="239">
        <v>1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145</v>
      </c>
      <c r="AU94" s="245" t="s">
        <v>84</v>
      </c>
      <c r="AV94" s="14" t="s">
        <v>84</v>
      </c>
      <c r="AW94" s="14" t="s">
        <v>34</v>
      </c>
      <c r="AX94" s="14" t="s">
        <v>81</v>
      </c>
      <c r="AY94" s="245" t="s">
        <v>134</v>
      </c>
    </row>
    <row r="95" s="2" customFormat="1" ht="24.15" customHeight="1">
      <c r="A95" s="40"/>
      <c r="B95" s="41"/>
      <c r="C95" s="206" t="s">
        <v>158</v>
      </c>
      <c r="D95" s="206" t="s">
        <v>136</v>
      </c>
      <c r="E95" s="207" t="s">
        <v>1401</v>
      </c>
      <c r="F95" s="208" t="s">
        <v>1402</v>
      </c>
      <c r="G95" s="209" t="s">
        <v>1385</v>
      </c>
      <c r="H95" s="210">
        <v>1</v>
      </c>
      <c r="I95" s="211"/>
      <c r="J95" s="212">
        <f>ROUND(I95*H95,2)</f>
        <v>0</v>
      </c>
      <c r="K95" s="208" t="s">
        <v>140</v>
      </c>
      <c r="L95" s="46"/>
      <c r="M95" s="213" t="s">
        <v>19</v>
      </c>
      <c r="N95" s="214" t="s">
        <v>44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1386</v>
      </c>
      <c r="AT95" s="217" t="s">
        <v>136</v>
      </c>
      <c r="AU95" s="217" t="s">
        <v>84</v>
      </c>
      <c r="AY95" s="19" t="s">
        <v>134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81</v>
      </c>
      <c r="BK95" s="218">
        <f>ROUND(I95*H95,2)</f>
        <v>0</v>
      </c>
      <c r="BL95" s="19" t="s">
        <v>1386</v>
      </c>
      <c r="BM95" s="217" t="s">
        <v>1403</v>
      </c>
    </row>
    <row r="96" s="2" customFormat="1">
      <c r="A96" s="40"/>
      <c r="B96" s="41"/>
      <c r="C96" s="42"/>
      <c r="D96" s="219" t="s">
        <v>143</v>
      </c>
      <c r="E96" s="42"/>
      <c r="F96" s="220" t="s">
        <v>1404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143</v>
      </c>
      <c r="AU96" s="19" t="s">
        <v>84</v>
      </c>
    </row>
    <row r="97" s="14" customFormat="1">
      <c r="A97" s="14"/>
      <c r="B97" s="235"/>
      <c r="C97" s="236"/>
      <c r="D97" s="226" t="s">
        <v>145</v>
      </c>
      <c r="E97" s="237" t="s">
        <v>19</v>
      </c>
      <c r="F97" s="238" t="s">
        <v>1405</v>
      </c>
      <c r="G97" s="236"/>
      <c r="H97" s="239">
        <v>1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145</v>
      </c>
      <c r="AU97" s="245" t="s">
        <v>84</v>
      </c>
      <c r="AV97" s="14" t="s">
        <v>84</v>
      </c>
      <c r="AW97" s="14" t="s">
        <v>34</v>
      </c>
      <c r="AX97" s="14" t="s">
        <v>81</v>
      </c>
      <c r="AY97" s="245" t="s">
        <v>134</v>
      </c>
    </row>
    <row r="98" s="2" customFormat="1" ht="24.15" customHeight="1">
      <c r="A98" s="40"/>
      <c r="B98" s="41"/>
      <c r="C98" s="206" t="s">
        <v>141</v>
      </c>
      <c r="D98" s="206" t="s">
        <v>136</v>
      </c>
      <c r="E98" s="207" t="s">
        <v>1406</v>
      </c>
      <c r="F98" s="208" t="s">
        <v>1407</v>
      </c>
      <c r="G98" s="209" t="s">
        <v>1385</v>
      </c>
      <c r="H98" s="210">
        <v>1</v>
      </c>
      <c r="I98" s="211"/>
      <c r="J98" s="212">
        <f>ROUND(I98*H98,2)</f>
        <v>0</v>
      </c>
      <c r="K98" s="208" t="s">
        <v>140</v>
      </c>
      <c r="L98" s="46"/>
      <c r="M98" s="213" t="s">
        <v>19</v>
      </c>
      <c r="N98" s="214" t="s">
        <v>44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1386</v>
      </c>
      <c r="AT98" s="217" t="s">
        <v>136</v>
      </c>
      <c r="AU98" s="217" t="s">
        <v>84</v>
      </c>
      <c r="AY98" s="19" t="s">
        <v>134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ROUND(I98*H98,2)</f>
        <v>0</v>
      </c>
      <c r="BL98" s="19" t="s">
        <v>1386</v>
      </c>
      <c r="BM98" s="217" t="s">
        <v>1489</v>
      </c>
    </row>
    <row r="99" s="2" customFormat="1">
      <c r="A99" s="40"/>
      <c r="B99" s="41"/>
      <c r="C99" s="42"/>
      <c r="D99" s="219" t="s">
        <v>143</v>
      </c>
      <c r="E99" s="42"/>
      <c r="F99" s="220" t="s">
        <v>1409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143</v>
      </c>
      <c r="AU99" s="19" t="s">
        <v>84</v>
      </c>
    </row>
    <row r="100" s="14" customFormat="1">
      <c r="A100" s="14"/>
      <c r="B100" s="235"/>
      <c r="C100" s="236"/>
      <c r="D100" s="226" t="s">
        <v>145</v>
      </c>
      <c r="E100" s="237" t="s">
        <v>19</v>
      </c>
      <c r="F100" s="238" t="s">
        <v>1410</v>
      </c>
      <c r="G100" s="236"/>
      <c r="H100" s="239">
        <v>1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145</v>
      </c>
      <c r="AU100" s="245" t="s">
        <v>84</v>
      </c>
      <c r="AV100" s="14" t="s">
        <v>84</v>
      </c>
      <c r="AW100" s="14" t="s">
        <v>34</v>
      </c>
      <c r="AX100" s="14" t="s">
        <v>81</v>
      </c>
      <c r="AY100" s="245" t="s">
        <v>134</v>
      </c>
    </row>
    <row r="101" s="13" customFormat="1">
      <c r="A101" s="13"/>
      <c r="B101" s="224"/>
      <c r="C101" s="225"/>
      <c r="D101" s="226" t="s">
        <v>145</v>
      </c>
      <c r="E101" s="227" t="s">
        <v>19</v>
      </c>
      <c r="F101" s="228" t="s">
        <v>1411</v>
      </c>
      <c r="G101" s="225"/>
      <c r="H101" s="227" t="s">
        <v>19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145</v>
      </c>
      <c r="AU101" s="234" t="s">
        <v>84</v>
      </c>
      <c r="AV101" s="13" t="s">
        <v>81</v>
      </c>
      <c r="AW101" s="13" t="s">
        <v>34</v>
      </c>
      <c r="AX101" s="13" t="s">
        <v>73</v>
      </c>
      <c r="AY101" s="234" t="s">
        <v>134</v>
      </c>
    </row>
    <row r="102" s="13" customFormat="1">
      <c r="A102" s="13"/>
      <c r="B102" s="224"/>
      <c r="C102" s="225"/>
      <c r="D102" s="226" t="s">
        <v>145</v>
      </c>
      <c r="E102" s="227" t="s">
        <v>19</v>
      </c>
      <c r="F102" s="228" t="s">
        <v>1412</v>
      </c>
      <c r="G102" s="225"/>
      <c r="H102" s="227" t="s">
        <v>19</v>
      </c>
      <c r="I102" s="229"/>
      <c r="J102" s="225"/>
      <c r="K102" s="225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145</v>
      </c>
      <c r="AU102" s="234" t="s">
        <v>84</v>
      </c>
      <c r="AV102" s="13" t="s">
        <v>81</v>
      </c>
      <c r="AW102" s="13" t="s">
        <v>34</v>
      </c>
      <c r="AX102" s="13" t="s">
        <v>73</v>
      </c>
      <c r="AY102" s="234" t="s">
        <v>134</v>
      </c>
    </row>
    <row r="103" s="13" customFormat="1">
      <c r="A103" s="13"/>
      <c r="B103" s="224"/>
      <c r="C103" s="225"/>
      <c r="D103" s="226" t="s">
        <v>145</v>
      </c>
      <c r="E103" s="227" t="s">
        <v>19</v>
      </c>
      <c r="F103" s="228" t="s">
        <v>1413</v>
      </c>
      <c r="G103" s="225"/>
      <c r="H103" s="227" t="s">
        <v>19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145</v>
      </c>
      <c r="AU103" s="234" t="s">
        <v>84</v>
      </c>
      <c r="AV103" s="13" t="s">
        <v>81</v>
      </c>
      <c r="AW103" s="13" t="s">
        <v>34</v>
      </c>
      <c r="AX103" s="13" t="s">
        <v>73</v>
      </c>
      <c r="AY103" s="234" t="s">
        <v>134</v>
      </c>
    </row>
    <row r="104" s="2" customFormat="1" ht="16.5" customHeight="1">
      <c r="A104" s="40"/>
      <c r="B104" s="41"/>
      <c r="C104" s="206" t="s">
        <v>174</v>
      </c>
      <c r="D104" s="206" t="s">
        <v>136</v>
      </c>
      <c r="E104" s="207" t="s">
        <v>1414</v>
      </c>
      <c r="F104" s="208" t="s">
        <v>1415</v>
      </c>
      <c r="G104" s="209" t="s">
        <v>365</v>
      </c>
      <c r="H104" s="210">
        <v>4</v>
      </c>
      <c r="I104" s="211"/>
      <c r="J104" s="212">
        <f>ROUND(I104*H104,2)</f>
        <v>0</v>
      </c>
      <c r="K104" s="208" t="s">
        <v>140</v>
      </c>
      <c r="L104" s="46"/>
      <c r="M104" s="213" t="s">
        <v>19</v>
      </c>
      <c r="N104" s="214" t="s">
        <v>44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1386</v>
      </c>
      <c r="AT104" s="217" t="s">
        <v>136</v>
      </c>
      <c r="AU104" s="217" t="s">
        <v>84</v>
      </c>
      <c r="AY104" s="19" t="s">
        <v>134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81</v>
      </c>
      <c r="BK104" s="218">
        <f>ROUND(I104*H104,2)</f>
        <v>0</v>
      </c>
      <c r="BL104" s="19" t="s">
        <v>1386</v>
      </c>
      <c r="BM104" s="217" t="s">
        <v>1416</v>
      </c>
    </row>
    <row r="105" s="2" customFormat="1">
      <c r="A105" s="40"/>
      <c r="B105" s="41"/>
      <c r="C105" s="42"/>
      <c r="D105" s="219" t="s">
        <v>143</v>
      </c>
      <c r="E105" s="42"/>
      <c r="F105" s="220" t="s">
        <v>1417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143</v>
      </c>
      <c r="AU105" s="19" t="s">
        <v>84</v>
      </c>
    </row>
    <row r="106" s="13" customFormat="1">
      <c r="A106" s="13"/>
      <c r="B106" s="224"/>
      <c r="C106" s="225"/>
      <c r="D106" s="226" t="s">
        <v>145</v>
      </c>
      <c r="E106" s="227" t="s">
        <v>19</v>
      </c>
      <c r="F106" s="228" t="s">
        <v>1418</v>
      </c>
      <c r="G106" s="225"/>
      <c r="H106" s="227" t="s">
        <v>19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145</v>
      </c>
      <c r="AU106" s="234" t="s">
        <v>84</v>
      </c>
      <c r="AV106" s="13" t="s">
        <v>81</v>
      </c>
      <c r="AW106" s="13" t="s">
        <v>34</v>
      </c>
      <c r="AX106" s="13" t="s">
        <v>73</v>
      </c>
      <c r="AY106" s="234" t="s">
        <v>134</v>
      </c>
    </row>
    <row r="107" s="14" customFormat="1">
      <c r="A107" s="14"/>
      <c r="B107" s="235"/>
      <c r="C107" s="236"/>
      <c r="D107" s="226" t="s">
        <v>145</v>
      </c>
      <c r="E107" s="237" t="s">
        <v>19</v>
      </c>
      <c r="F107" s="238" t="s">
        <v>1419</v>
      </c>
      <c r="G107" s="236"/>
      <c r="H107" s="239">
        <v>4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145</v>
      </c>
      <c r="AU107" s="245" t="s">
        <v>84</v>
      </c>
      <c r="AV107" s="14" t="s">
        <v>84</v>
      </c>
      <c r="AW107" s="14" t="s">
        <v>34</v>
      </c>
      <c r="AX107" s="14" t="s">
        <v>81</v>
      </c>
      <c r="AY107" s="245" t="s">
        <v>134</v>
      </c>
    </row>
    <row r="108" s="12" customFormat="1" ht="22.8" customHeight="1">
      <c r="A108" s="12"/>
      <c r="B108" s="190"/>
      <c r="C108" s="191"/>
      <c r="D108" s="192" t="s">
        <v>72</v>
      </c>
      <c r="E108" s="204" t="s">
        <v>1420</v>
      </c>
      <c r="F108" s="204" t="s">
        <v>1421</v>
      </c>
      <c r="G108" s="191"/>
      <c r="H108" s="191"/>
      <c r="I108" s="194"/>
      <c r="J108" s="205">
        <f>BK108</f>
        <v>0</v>
      </c>
      <c r="K108" s="191"/>
      <c r="L108" s="196"/>
      <c r="M108" s="197"/>
      <c r="N108" s="198"/>
      <c r="O108" s="198"/>
      <c r="P108" s="199">
        <f>SUM(P109:P111)</f>
        <v>0</v>
      </c>
      <c r="Q108" s="198"/>
      <c r="R108" s="199">
        <f>SUM(R109:R111)</f>
        <v>0</v>
      </c>
      <c r="S108" s="198"/>
      <c r="T108" s="200">
        <f>SUM(T109:T111)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174</v>
      </c>
      <c r="AT108" s="202" t="s">
        <v>72</v>
      </c>
      <c r="AU108" s="202" t="s">
        <v>81</v>
      </c>
      <c r="AY108" s="201" t="s">
        <v>134</v>
      </c>
      <c r="BK108" s="203">
        <f>SUM(BK109:BK111)</f>
        <v>0</v>
      </c>
    </row>
    <row r="109" s="2" customFormat="1" ht="24.15" customHeight="1">
      <c r="A109" s="40"/>
      <c r="B109" s="41"/>
      <c r="C109" s="206" t="s">
        <v>184</v>
      </c>
      <c r="D109" s="206" t="s">
        <v>136</v>
      </c>
      <c r="E109" s="207" t="s">
        <v>1422</v>
      </c>
      <c r="F109" s="208" t="s">
        <v>1423</v>
      </c>
      <c r="G109" s="209" t="s">
        <v>1385</v>
      </c>
      <c r="H109" s="210">
        <v>1</v>
      </c>
      <c r="I109" s="211"/>
      <c r="J109" s="212">
        <f>ROUND(I109*H109,2)</f>
        <v>0</v>
      </c>
      <c r="K109" s="208" t="s">
        <v>140</v>
      </c>
      <c r="L109" s="46"/>
      <c r="M109" s="213" t="s">
        <v>19</v>
      </c>
      <c r="N109" s="214" t="s">
        <v>44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1386</v>
      </c>
      <c r="AT109" s="217" t="s">
        <v>136</v>
      </c>
      <c r="AU109" s="217" t="s">
        <v>84</v>
      </c>
      <c r="AY109" s="19" t="s">
        <v>134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81</v>
      </c>
      <c r="BK109" s="218">
        <f>ROUND(I109*H109,2)</f>
        <v>0</v>
      </c>
      <c r="BL109" s="19" t="s">
        <v>1386</v>
      </c>
      <c r="BM109" s="217" t="s">
        <v>1424</v>
      </c>
    </row>
    <row r="110" s="2" customFormat="1">
      <c r="A110" s="40"/>
      <c r="B110" s="41"/>
      <c r="C110" s="42"/>
      <c r="D110" s="219" t="s">
        <v>143</v>
      </c>
      <c r="E110" s="42"/>
      <c r="F110" s="220" t="s">
        <v>1425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143</v>
      </c>
      <c r="AU110" s="19" t="s">
        <v>84</v>
      </c>
    </row>
    <row r="111" s="14" customFormat="1">
      <c r="A111" s="14"/>
      <c r="B111" s="235"/>
      <c r="C111" s="236"/>
      <c r="D111" s="226" t="s">
        <v>145</v>
      </c>
      <c r="E111" s="237" t="s">
        <v>19</v>
      </c>
      <c r="F111" s="238" t="s">
        <v>1426</v>
      </c>
      <c r="G111" s="236"/>
      <c r="H111" s="239">
        <v>1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145</v>
      </c>
      <c r="AU111" s="245" t="s">
        <v>84</v>
      </c>
      <c r="AV111" s="14" t="s">
        <v>84</v>
      </c>
      <c r="AW111" s="14" t="s">
        <v>34</v>
      </c>
      <c r="AX111" s="14" t="s">
        <v>81</v>
      </c>
      <c r="AY111" s="245" t="s">
        <v>134</v>
      </c>
    </row>
    <row r="112" s="12" customFormat="1" ht="22.8" customHeight="1">
      <c r="A112" s="12"/>
      <c r="B112" s="190"/>
      <c r="C112" s="191"/>
      <c r="D112" s="192" t="s">
        <v>72</v>
      </c>
      <c r="E112" s="204" t="s">
        <v>1427</v>
      </c>
      <c r="F112" s="204" t="s">
        <v>1428</v>
      </c>
      <c r="G112" s="191"/>
      <c r="H112" s="191"/>
      <c r="I112" s="194"/>
      <c r="J112" s="205">
        <f>BK112</f>
        <v>0</v>
      </c>
      <c r="K112" s="191"/>
      <c r="L112" s="196"/>
      <c r="M112" s="197"/>
      <c r="N112" s="198"/>
      <c r="O112" s="198"/>
      <c r="P112" s="199">
        <f>SUM(P113:P116)</f>
        <v>0</v>
      </c>
      <c r="Q112" s="198"/>
      <c r="R112" s="199">
        <f>SUM(R113:R116)</f>
        <v>0</v>
      </c>
      <c r="S112" s="198"/>
      <c r="T112" s="200">
        <f>SUM(T113:T116)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1" t="s">
        <v>174</v>
      </c>
      <c r="AT112" s="202" t="s">
        <v>72</v>
      </c>
      <c r="AU112" s="202" t="s">
        <v>81</v>
      </c>
      <c r="AY112" s="201" t="s">
        <v>134</v>
      </c>
      <c r="BK112" s="203">
        <f>SUM(BK113:BK116)</f>
        <v>0</v>
      </c>
    </row>
    <row r="113" s="2" customFormat="1" ht="16.5" customHeight="1">
      <c r="A113" s="40"/>
      <c r="B113" s="41"/>
      <c r="C113" s="206" t="s">
        <v>190</v>
      </c>
      <c r="D113" s="206" t="s">
        <v>136</v>
      </c>
      <c r="E113" s="207" t="s">
        <v>1435</v>
      </c>
      <c r="F113" s="208" t="s">
        <v>1436</v>
      </c>
      <c r="G113" s="209" t="s">
        <v>365</v>
      </c>
      <c r="H113" s="210">
        <v>6</v>
      </c>
      <c r="I113" s="211"/>
      <c r="J113" s="212">
        <f>ROUND(I113*H113,2)</f>
        <v>0</v>
      </c>
      <c r="K113" s="208" t="s">
        <v>140</v>
      </c>
      <c r="L113" s="46"/>
      <c r="M113" s="213" t="s">
        <v>19</v>
      </c>
      <c r="N113" s="214" t="s">
        <v>44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1386</v>
      </c>
      <c r="AT113" s="217" t="s">
        <v>136</v>
      </c>
      <c r="AU113" s="217" t="s">
        <v>84</v>
      </c>
      <c r="AY113" s="19" t="s">
        <v>134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81</v>
      </c>
      <c r="BK113" s="218">
        <f>ROUND(I113*H113,2)</f>
        <v>0</v>
      </c>
      <c r="BL113" s="19" t="s">
        <v>1386</v>
      </c>
      <c r="BM113" s="217" t="s">
        <v>1437</v>
      </c>
    </row>
    <row r="114" s="2" customFormat="1">
      <c r="A114" s="40"/>
      <c r="B114" s="41"/>
      <c r="C114" s="42"/>
      <c r="D114" s="219" t="s">
        <v>143</v>
      </c>
      <c r="E114" s="42"/>
      <c r="F114" s="220" t="s">
        <v>1438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143</v>
      </c>
      <c r="AU114" s="19" t="s">
        <v>84</v>
      </c>
    </row>
    <row r="115" s="14" customFormat="1">
      <c r="A115" s="14"/>
      <c r="B115" s="235"/>
      <c r="C115" s="236"/>
      <c r="D115" s="226" t="s">
        <v>145</v>
      </c>
      <c r="E115" s="237" t="s">
        <v>19</v>
      </c>
      <c r="F115" s="238" t="s">
        <v>1490</v>
      </c>
      <c r="G115" s="236"/>
      <c r="H115" s="239">
        <v>6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145</v>
      </c>
      <c r="AU115" s="245" t="s">
        <v>84</v>
      </c>
      <c r="AV115" s="14" t="s">
        <v>84</v>
      </c>
      <c r="AW115" s="14" t="s">
        <v>34</v>
      </c>
      <c r="AX115" s="14" t="s">
        <v>81</v>
      </c>
      <c r="AY115" s="245" t="s">
        <v>134</v>
      </c>
    </row>
    <row r="116" s="13" customFormat="1">
      <c r="A116" s="13"/>
      <c r="B116" s="224"/>
      <c r="C116" s="225"/>
      <c r="D116" s="226" t="s">
        <v>145</v>
      </c>
      <c r="E116" s="227" t="s">
        <v>19</v>
      </c>
      <c r="F116" s="228" t="s">
        <v>275</v>
      </c>
      <c r="G116" s="225"/>
      <c r="H116" s="227" t="s">
        <v>19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145</v>
      </c>
      <c r="AU116" s="234" t="s">
        <v>84</v>
      </c>
      <c r="AV116" s="13" t="s">
        <v>81</v>
      </c>
      <c r="AW116" s="13" t="s">
        <v>34</v>
      </c>
      <c r="AX116" s="13" t="s">
        <v>73</v>
      </c>
      <c r="AY116" s="234" t="s">
        <v>134</v>
      </c>
    </row>
    <row r="117" s="12" customFormat="1" ht="22.8" customHeight="1">
      <c r="A117" s="12"/>
      <c r="B117" s="190"/>
      <c r="C117" s="191"/>
      <c r="D117" s="192" t="s">
        <v>72</v>
      </c>
      <c r="E117" s="204" t="s">
        <v>1444</v>
      </c>
      <c r="F117" s="204" t="s">
        <v>1445</v>
      </c>
      <c r="G117" s="191"/>
      <c r="H117" s="191"/>
      <c r="I117" s="194"/>
      <c r="J117" s="205">
        <f>BK117</f>
        <v>0</v>
      </c>
      <c r="K117" s="191"/>
      <c r="L117" s="196"/>
      <c r="M117" s="197"/>
      <c r="N117" s="198"/>
      <c r="O117" s="198"/>
      <c r="P117" s="199">
        <f>SUM(P118:P123)</f>
        <v>0</v>
      </c>
      <c r="Q117" s="198"/>
      <c r="R117" s="199">
        <f>SUM(R118:R123)</f>
        <v>0</v>
      </c>
      <c r="S117" s="198"/>
      <c r="T117" s="200">
        <f>SUM(T118:T123)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1" t="s">
        <v>174</v>
      </c>
      <c r="AT117" s="202" t="s">
        <v>72</v>
      </c>
      <c r="AU117" s="202" t="s">
        <v>81</v>
      </c>
      <c r="AY117" s="201" t="s">
        <v>134</v>
      </c>
      <c r="BK117" s="203">
        <f>SUM(BK118:BK123)</f>
        <v>0</v>
      </c>
    </row>
    <row r="118" s="2" customFormat="1" ht="24.15" customHeight="1">
      <c r="A118" s="40"/>
      <c r="B118" s="41"/>
      <c r="C118" s="206" t="s">
        <v>200</v>
      </c>
      <c r="D118" s="206" t="s">
        <v>136</v>
      </c>
      <c r="E118" s="207" t="s">
        <v>1446</v>
      </c>
      <c r="F118" s="208" t="s">
        <v>1447</v>
      </c>
      <c r="G118" s="209" t="s">
        <v>1385</v>
      </c>
      <c r="H118" s="210">
        <v>1</v>
      </c>
      <c r="I118" s="211"/>
      <c r="J118" s="212">
        <f>ROUND(I118*H118,2)</f>
        <v>0</v>
      </c>
      <c r="K118" s="208" t="s">
        <v>140</v>
      </c>
      <c r="L118" s="46"/>
      <c r="M118" s="213" t="s">
        <v>19</v>
      </c>
      <c r="N118" s="214" t="s">
        <v>44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1386</v>
      </c>
      <c r="AT118" s="217" t="s">
        <v>136</v>
      </c>
      <c r="AU118" s="217" t="s">
        <v>84</v>
      </c>
      <c r="AY118" s="19" t="s">
        <v>134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81</v>
      </c>
      <c r="BK118" s="218">
        <f>ROUND(I118*H118,2)</f>
        <v>0</v>
      </c>
      <c r="BL118" s="19" t="s">
        <v>1386</v>
      </c>
      <c r="BM118" s="217" t="s">
        <v>1448</v>
      </c>
    </row>
    <row r="119" s="2" customFormat="1">
      <c r="A119" s="40"/>
      <c r="B119" s="41"/>
      <c r="C119" s="42"/>
      <c r="D119" s="219" t="s">
        <v>143</v>
      </c>
      <c r="E119" s="42"/>
      <c r="F119" s="220" t="s">
        <v>1449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143</v>
      </c>
      <c r="AU119" s="19" t="s">
        <v>84</v>
      </c>
    </row>
    <row r="120" s="14" customFormat="1">
      <c r="A120" s="14"/>
      <c r="B120" s="235"/>
      <c r="C120" s="236"/>
      <c r="D120" s="226" t="s">
        <v>145</v>
      </c>
      <c r="E120" s="237" t="s">
        <v>19</v>
      </c>
      <c r="F120" s="238" t="s">
        <v>1450</v>
      </c>
      <c r="G120" s="236"/>
      <c r="H120" s="239">
        <v>1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145</v>
      </c>
      <c r="AU120" s="245" t="s">
        <v>84</v>
      </c>
      <c r="AV120" s="14" t="s">
        <v>84</v>
      </c>
      <c r="AW120" s="14" t="s">
        <v>34</v>
      </c>
      <c r="AX120" s="14" t="s">
        <v>81</v>
      </c>
      <c r="AY120" s="245" t="s">
        <v>134</v>
      </c>
    </row>
    <row r="121" s="2" customFormat="1" ht="24.15" customHeight="1">
      <c r="A121" s="40"/>
      <c r="B121" s="41"/>
      <c r="C121" s="206" t="s">
        <v>209</v>
      </c>
      <c r="D121" s="206" t="s">
        <v>136</v>
      </c>
      <c r="E121" s="207" t="s">
        <v>1451</v>
      </c>
      <c r="F121" s="208" t="s">
        <v>1452</v>
      </c>
      <c r="G121" s="209" t="s">
        <v>1385</v>
      </c>
      <c r="H121" s="210">
        <v>1</v>
      </c>
      <c r="I121" s="211"/>
      <c r="J121" s="212">
        <f>ROUND(I121*H121,2)</f>
        <v>0</v>
      </c>
      <c r="K121" s="208" t="s">
        <v>140</v>
      </c>
      <c r="L121" s="46"/>
      <c r="M121" s="213" t="s">
        <v>19</v>
      </c>
      <c r="N121" s="214" t="s">
        <v>44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1386</v>
      </c>
      <c r="AT121" s="217" t="s">
        <v>136</v>
      </c>
      <c r="AU121" s="217" t="s">
        <v>84</v>
      </c>
      <c r="AY121" s="19" t="s">
        <v>134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81</v>
      </c>
      <c r="BK121" s="218">
        <f>ROUND(I121*H121,2)</f>
        <v>0</v>
      </c>
      <c r="BL121" s="19" t="s">
        <v>1386</v>
      </c>
      <c r="BM121" s="217" t="s">
        <v>1453</v>
      </c>
    </row>
    <row r="122" s="2" customFormat="1">
      <c r="A122" s="40"/>
      <c r="B122" s="41"/>
      <c r="C122" s="42"/>
      <c r="D122" s="219" t="s">
        <v>143</v>
      </c>
      <c r="E122" s="42"/>
      <c r="F122" s="220" t="s">
        <v>1454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143</v>
      </c>
      <c r="AU122" s="19" t="s">
        <v>84</v>
      </c>
    </row>
    <row r="123" s="14" customFormat="1">
      <c r="A123" s="14"/>
      <c r="B123" s="235"/>
      <c r="C123" s="236"/>
      <c r="D123" s="226" t="s">
        <v>145</v>
      </c>
      <c r="E123" s="237" t="s">
        <v>19</v>
      </c>
      <c r="F123" s="238" t="s">
        <v>1455</v>
      </c>
      <c r="G123" s="236"/>
      <c r="H123" s="239">
        <v>1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145</v>
      </c>
      <c r="AU123" s="245" t="s">
        <v>84</v>
      </c>
      <c r="AV123" s="14" t="s">
        <v>84</v>
      </c>
      <c r="AW123" s="14" t="s">
        <v>34</v>
      </c>
      <c r="AX123" s="14" t="s">
        <v>81</v>
      </c>
      <c r="AY123" s="245" t="s">
        <v>134</v>
      </c>
    </row>
    <row r="124" s="12" customFormat="1" ht="22.8" customHeight="1">
      <c r="A124" s="12"/>
      <c r="B124" s="190"/>
      <c r="C124" s="191"/>
      <c r="D124" s="192" t="s">
        <v>72</v>
      </c>
      <c r="E124" s="204" t="s">
        <v>1474</v>
      </c>
      <c r="F124" s="204" t="s">
        <v>1475</v>
      </c>
      <c r="G124" s="191"/>
      <c r="H124" s="191"/>
      <c r="I124" s="194"/>
      <c r="J124" s="205">
        <f>BK124</f>
        <v>0</v>
      </c>
      <c r="K124" s="191"/>
      <c r="L124" s="196"/>
      <c r="M124" s="197"/>
      <c r="N124" s="198"/>
      <c r="O124" s="198"/>
      <c r="P124" s="199">
        <f>SUM(P125:P128)</f>
        <v>0</v>
      </c>
      <c r="Q124" s="198"/>
      <c r="R124" s="199">
        <f>SUM(R125:R128)</f>
        <v>0</v>
      </c>
      <c r="S124" s="198"/>
      <c r="T124" s="200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174</v>
      </c>
      <c r="AT124" s="202" t="s">
        <v>72</v>
      </c>
      <c r="AU124" s="202" t="s">
        <v>81</v>
      </c>
      <c r="AY124" s="201" t="s">
        <v>134</v>
      </c>
      <c r="BK124" s="203">
        <f>SUM(BK125:BK128)</f>
        <v>0</v>
      </c>
    </row>
    <row r="125" s="2" customFormat="1" ht="24.15" customHeight="1">
      <c r="A125" s="40"/>
      <c r="B125" s="41"/>
      <c r="C125" s="206" t="s">
        <v>218</v>
      </c>
      <c r="D125" s="206" t="s">
        <v>136</v>
      </c>
      <c r="E125" s="207" t="s">
        <v>1476</v>
      </c>
      <c r="F125" s="208" t="s">
        <v>1477</v>
      </c>
      <c r="G125" s="209" t="s">
        <v>1385</v>
      </c>
      <c r="H125" s="210">
        <v>1</v>
      </c>
      <c r="I125" s="211"/>
      <c r="J125" s="212">
        <f>ROUND(I125*H125,2)</f>
        <v>0</v>
      </c>
      <c r="K125" s="208" t="s">
        <v>140</v>
      </c>
      <c r="L125" s="46"/>
      <c r="M125" s="213" t="s">
        <v>19</v>
      </c>
      <c r="N125" s="214" t="s">
        <v>44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1386</v>
      </c>
      <c r="AT125" s="217" t="s">
        <v>136</v>
      </c>
      <c r="AU125" s="217" t="s">
        <v>84</v>
      </c>
      <c r="AY125" s="19" t="s">
        <v>134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81</v>
      </c>
      <c r="BK125" s="218">
        <f>ROUND(I125*H125,2)</f>
        <v>0</v>
      </c>
      <c r="BL125" s="19" t="s">
        <v>1386</v>
      </c>
      <c r="BM125" s="217" t="s">
        <v>1478</v>
      </c>
    </row>
    <row r="126" s="2" customFormat="1">
      <c r="A126" s="40"/>
      <c r="B126" s="41"/>
      <c r="C126" s="42"/>
      <c r="D126" s="219" t="s">
        <v>143</v>
      </c>
      <c r="E126" s="42"/>
      <c r="F126" s="220" t="s">
        <v>1479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143</v>
      </c>
      <c r="AU126" s="19" t="s">
        <v>84</v>
      </c>
    </row>
    <row r="127" s="14" customFormat="1">
      <c r="A127" s="14"/>
      <c r="B127" s="235"/>
      <c r="C127" s="236"/>
      <c r="D127" s="226" t="s">
        <v>145</v>
      </c>
      <c r="E127" s="237" t="s">
        <v>19</v>
      </c>
      <c r="F127" s="238" t="s">
        <v>1480</v>
      </c>
      <c r="G127" s="236"/>
      <c r="H127" s="239">
        <v>1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145</v>
      </c>
      <c r="AU127" s="245" t="s">
        <v>84</v>
      </c>
      <c r="AV127" s="14" t="s">
        <v>84</v>
      </c>
      <c r="AW127" s="14" t="s">
        <v>34</v>
      </c>
      <c r="AX127" s="14" t="s">
        <v>81</v>
      </c>
      <c r="AY127" s="245" t="s">
        <v>134</v>
      </c>
    </row>
    <row r="128" s="13" customFormat="1">
      <c r="A128" s="13"/>
      <c r="B128" s="224"/>
      <c r="C128" s="225"/>
      <c r="D128" s="226" t="s">
        <v>145</v>
      </c>
      <c r="E128" s="227" t="s">
        <v>19</v>
      </c>
      <c r="F128" s="228" t="s">
        <v>1481</v>
      </c>
      <c r="G128" s="225"/>
      <c r="H128" s="227" t="s">
        <v>19</v>
      </c>
      <c r="I128" s="229"/>
      <c r="J128" s="225"/>
      <c r="K128" s="225"/>
      <c r="L128" s="230"/>
      <c r="M128" s="271"/>
      <c r="N128" s="272"/>
      <c r="O128" s="272"/>
      <c r="P128" s="272"/>
      <c r="Q128" s="272"/>
      <c r="R128" s="272"/>
      <c r="S128" s="272"/>
      <c r="T128" s="27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145</v>
      </c>
      <c r="AU128" s="234" t="s">
        <v>84</v>
      </c>
      <c r="AV128" s="13" t="s">
        <v>81</v>
      </c>
      <c r="AW128" s="13" t="s">
        <v>34</v>
      </c>
      <c r="AX128" s="13" t="s">
        <v>73</v>
      </c>
      <c r="AY128" s="234" t="s">
        <v>134</v>
      </c>
    </row>
    <row r="129" s="2" customFormat="1" ht="6.96" customHeight="1">
      <c r="A129" s="40"/>
      <c r="B129" s="61"/>
      <c r="C129" s="62"/>
      <c r="D129" s="62"/>
      <c r="E129" s="62"/>
      <c r="F129" s="62"/>
      <c r="G129" s="62"/>
      <c r="H129" s="62"/>
      <c r="I129" s="62"/>
      <c r="J129" s="62"/>
      <c r="K129" s="62"/>
      <c r="L129" s="46"/>
      <c r="M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</sheetData>
  <sheetProtection sheet="1" autoFilter="0" formatColumns="0" formatRows="0" objects="1" scenarios="1" spinCount="100000" saltValue="hmP82kk5mJgwuY/MlXKpzxiFDFULZw8G00H86aEfNq3yZ8xmEIqcsj8xuKY5DR5D8VD5DMtBOWaaWMmiIaG+Qg==" hashValue="FplqnkN1gAnHRrRn0HD1gEsdMdRZJf8ZYiz2z/1ioE9YE7qjg5GORvPnlNtvUBuFd5/TXeIwz+iEmLZhckBMjA==" algorithmName="SHA-512" password="CC35"/>
  <autoFilter ref="C84:K12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6_01/012303000"/>
    <hyperlink ref="F93" r:id="rId2" display="https://podminky.urs.cz/item/CS_URS_2026_01/012344000"/>
    <hyperlink ref="F96" r:id="rId3" display="https://podminky.urs.cz/item/CS_URS_2026_01/012414000"/>
    <hyperlink ref="F99" r:id="rId4" display="https://podminky.urs.cz/item/CS_URS_2026_01/012444000"/>
    <hyperlink ref="F105" r:id="rId5" display="https://podminky.urs.cz/item/CS_URS_2026_01/013254000"/>
    <hyperlink ref="F110" r:id="rId6" display="https://podminky.urs.cz/item/CS_URS_2026_01/022002000"/>
    <hyperlink ref="F114" r:id="rId7" display="https://podminky.urs.cz/item/CS_URS_2026_01/034503000"/>
    <hyperlink ref="F119" r:id="rId8" display="https://podminky.urs.cz/item/CS_URS_2026_01/043144000"/>
    <hyperlink ref="F122" r:id="rId9" display="https://podminky.urs.cz/item/CS_URS_2026_01/043154000"/>
    <hyperlink ref="F126" r:id="rId10" display="https://podminky.urs.cz/item/CS_URS_2026_01/09150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6" customFormat="1" ht="45" customHeight="1">
      <c r="B3" s="278"/>
      <c r="C3" s="279" t="s">
        <v>1491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1492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1493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1494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1495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1496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1497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1498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1499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1500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1501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80</v>
      </c>
      <c r="F18" s="285" t="s">
        <v>1502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1503</v>
      </c>
      <c r="F19" s="285" t="s">
        <v>1504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1505</v>
      </c>
      <c r="F20" s="285" t="s">
        <v>1506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1507</v>
      </c>
      <c r="F21" s="285" t="s">
        <v>1508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1509</v>
      </c>
      <c r="F22" s="285" t="s">
        <v>1510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1511</v>
      </c>
      <c r="F23" s="285" t="s">
        <v>1512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1513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1514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1515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1516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1517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1518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1519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1520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1521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120</v>
      </c>
      <c r="F36" s="285"/>
      <c r="G36" s="285" t="s">
        <v>1522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1523</v>
      </c>
      <c r="F37" s="285"/>
      <c r="G37" s="285" t="s">
        <v>1524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54</v>
      </c>
      <c r="F38" s="285"/>
      <c r="G38" s="285" t="s">
        <v>1525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55</v>
      </c>
      <c r="F39" s="285"/>
      <c r="G39" s="285" t="s">
        <v>1526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121</v>
      </c>
      <c r="F40" s="285"/>
      <c r="G40" s="285" t="s">
        <v>1527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122</v>
      </c>
      <c r="F41" s="285"/>
      <c r="G41" s="285" t="s">
        <v>1528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1529</v>
      </c>
      <c r="F42" s="285"/>
      <c r="G42" s="285" t="s">
        <v>1530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1531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1532</v>
      </c>
      <c r="F44" s="285"/>
      <c r="G44" s="285" t="s">
        <v>1533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124</v>
      </c>
      <c r="F45" s="285"/>
      <c r="G45" s="285" t="s">
        <v>1534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1535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1536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1537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1538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1539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1540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1541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1542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1543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1544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1545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1546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1547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1548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1549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1550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1551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1552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1553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1554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1555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1556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1557</v>
      </c>
      <c r="D76" s="303"/>
      <c r="E76" s="303"/>
      <c r="F76" s="303" t="s">
        <v>1558</v>
      </c>
      <c r="G76" s="304"/>
      <c r="H76" s="303" t="s">
        <v>55</v>
      </c>
      <c r="I76" s="303" t="s">
        <v>58</v>
      </c>
      <c r="J76" s="303" t="s">
        <v>1559</v>
      </c>
      <c r="K76" s="302"/>
    </row>
    <row r="77" s="1" customFormat="1" ht="17.25" customHeight="1">
      <c r="B77" s="300"/>
      <c r="C77" s="305" t="s">
        <v>1560</v>
      </c>
      <c r="D77" s="305"/>
      <c r="E77" s="305"/>
      <c r="F77" s="306" t="s">
        <v>1561</v>
      </c>
      <c r="G77" s="307"/>
      <c r="H77" s="305"/>
      <c r="I77" s="305"/>
      <c r="J77" s="305" t="s">
        <v>1562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54</v>
      </c>
      <c r="D79" s="310"/>
      <c r="E79" s="310"/>
      <c r="F79" s="311" t="s">
        <v>1563</v>
      </c>
      <c r="G79" s="312"/>
      <c r="H79" s="288" t="s">
        <v>1564</v>
      </c>
      <c r="I79" s="288" t="s">
        <v>1565</v>
      </c>
      <c r="J79" s="288">
        <v>20</v>
      </c>
      <c r="K79" s="302"/>
    </row>
    <row r="80" s="1" customFormat="1" ht="15" customHeight="1">
      <c r="B80" s="300"/>
      <c r="C80" s="288" t="s">
        <v>1566</v>
      </c>
      <c r="D80" s="288"/>
      <c r="E80" s="288"/>
      <c r="F80" s="311" t="s">
        <v>1563</v>
      </c>
      <c r="G80" s="312"/>
      <c r="H80" s="288" t="s">
        <v>1567</v>
      </c>
      <c r="I80" s="288" t="s">
        <v>1565</v>
      </c>
      <c r="J80" s="288">
        <v>120</v>
      </c>
      <c r="K80" s="302"/>
    </row>
    <row r="81" s="1" customFormat="1" ht="15" customHeight="1">
      <c r="B81" s="313"/>
      <c r="C81" s="288" t="s">
        <v>1568</v>
      </c>
      <c r="D81" s="288"/>
      <c r="E81" s="288"/>
      <c r="F81" s="311" t="s">
        <v>1569</v>
      </c>
      <c r="G81" s="312"/>
      <c r="H81" s="288" t="s">
        <v>1570</v>
      </c>
      <c r="I81" s="288" t="s">
        <v>1565</v>
      </c>
      <c r="J81" s="288">
        <v>50</v>
      </c>
      <c r="K81" s="302"/>
    </row>
    <row r="82" s="1" customFormat="1" ht="15" customHeight="1">
      <c r="B82" s="313"/>
      <c r="C82" s="288" t="s">
        <v>1571</v>
      </c>
      <c r="D82" s="288"/>
      <c r="E82" s="288"/>
      <c r="F82" s="311" t="s">
        <v>1563</v>
      </c>
      <c r="G82" s="312"/>
      <c r="H82" s="288" t="s">
        <v>1572</v>
      </c>
      <c r="I82" s="288" t="s">
        <v>1573</v>
      </c>
      <c r="J82" s="288"/>
      <c r="K82" s="302"/>
    </row>
    <row r="83" s="1" customFormat="1" ht="15" customHeight="1">
      <c r="B83" s="313"/>
      <c r="C83" s="314" t="s">
        <v>1574</v>
      </c>
      <c r="D83" s="314"/>
      <c r="E83" s="314"/>
      <c r="F83" s="315" t="s">
        <v>1569</v>
      </c>
      <c r="G83" s="314"/>
      <c r="H83" s="314" t="s">
        <v>1575</v>
      </c>
      <c r="I83" s="314" t="s">
        <v>1565</v>
      </c>
      <c r="J83" s="314">
        <v>15</v>
      </c>
      <c r="K83" s="302"/>
    </row>
    <row r="84" s="1" customFormat="1" ht="15" customHeight="1">
      <c r="B84" s="313"/>
      <c r="C84" s="314" t="s">
        <v>1576</v>
      </c>
      <c r="D84" s="314"/>
      <c r="E84" s="314"/>
      <c r="F84" s="315" t="s">
        <v>1569</v>
      </c>
      <c r="G84" s="314"/>
      <c r="H84" s="314" t="s">
        <v>1577</v>
      </c>
      <c r="I84" s="314" t="s">
        <v>1565</v>
      </c>
      <c r="J84" s="314">
        <v>15</v>
      </c>
      <c r="K84" s="302"/>
    </row>
    <row r="85" s="1" customFormat="1" ht="15" customHeight="1">
      <c r="B85" s="313"/>
      <c r="C85" s="314" t="s">
        <v>1578</v>
      </c>
      <c r="D85" s="314"/>
      <c r="E85" s="314"/>
      <c r="F85" s="315" t="s">
        <v>1569</v>
      </c>
      <c r="G85" s="314"/>
      <c r="H85" s="314" t="s">
        <v>1579</v>
      </c>
      <c r="I85" s="314" t="s">
        <v>1565</v>
      </c>
      <c r="J85" s="314">
        <v>20</v>
      </c>
      <c r="K85" s="302"/>
    </row>
    <row r="86" s="1" customFormat="1" ht="15" customHeight="1">
      <c r="B86" s="313"/>
      <c r="C86" s="314" t="s">
        <v>1580</v>
      </c>
      <c r="D86" s="314"/>
      <c r="E86" s="314"/>
      <c r="F86" s="315" t="s">
        <v>1569</v>
      </c>
      <c r="G86" s="314"/>
      <c r="H86" s="314" t="s">
        <v>1581</v>
      </c>
      <c r="I86" s="314" t="s">
        <v>1565</v>
      </c>
      <c r="J86" s="314">
        <v>20</v>
      </c>
      <c r="K86" s="302"/>
    </row>
    <row r="87" s="1" customFormat="1" ht="15" customHeight="1">
      <c r="B87" s="313"/>
      <c r="C87" s="288" t="s">
        <v>1582</v>
      </c>
      <c r="D87" s="288"/>
      <c r="E87" s="288"/>
      <c r="F87" s="311" t="s">
        <v>1569</v>
      </c>
      <c r="G87" s="312"/>
      <c r="H87" s="288" t="s">
        <v>1583</v>
      </c>
      <c r="I87" s="288" t="s">
        <v>1565</v>
      </c>
      <c r="J87" s="288">
        <v>50</v>
      </c>
      <c r="K87" s="302"/>
    </row>
    <row r="88" s="1" customFormat="1" ht="15" customHeight="1">
      <c r="B88" s="313"/>
      <c r="C88" s="288" t="s">
        <v>1584</v>
      </c>
      <c r="D88" s="288"/>
      <c r="E88" s="288"/>
      <c r="F88" s="311" t="s">
        <v>1569</v>
      </c>
      <c r="G88" s="312"/>
      <c r="H88" s="288" t="s">
        <v>1585</v>
      </c>
      <c r="I88" s="288" t="s">
        <v>1565</v>
      </c>
      <c r="J88" s="288">
        <v>20</v>
      </c>
      <c r="K88" s="302"/>
    </row>
    <row r="89" s="1" customFormat="1" ht="15" customHeight="1">
      <c r="B89" s="313"/>
      <c r="C89" s="288" t="s">
        <v>1586</v>
      </c>
      <c r="D89" s="288"/>
      <c r="E89" s="288"/>
      <c r="F89" s="311" t="s">
        <v>1569</v>
      </c>
      <c r="G89" s="312"/>
      <c r="H89" s="288" t="s">
        <v>1587</v>
      </c>
      <c r="I89" s="288" t="s">
        <v>1565</v>
      </c>
      <c r="J89" s="288">
        <v>20</v>
      </c>
      <c r="K89" s="302"/>
    </row>
    <row r="90" s="1" customFormat="1" ht="15" customHeight="1">
      <c r="B90" s="313"/>
      <c r="C90" s="288" t="s">
        <v>1588</v>
      </c>
      <c r="D90" s="288"/>
      <c r="E90" s="288"/>
      <c r="F90" s="311" t="s">
        <v>1569</v>
      </c>
      <c r="G90" s="312"/>
      <c r="H90" s="288" t="s">
        <v>1589</v>
      </c>
      <c r="I90" s="288" t="s">
        <v>1565</v>
      </c>
      <c r="J90" s="288">
        <v>50</v>
      </c>
      <c r="K90" s="302"/>
    </row>
    <row r="91" s="1" customFormat="1" ht="15" customHeight="1">
      <c r="B91" s="313"/>
      <c r="C91" s="288" t="s">
        <v>1590</v>
      </c>
      <c r="D91" s="288"/>
      <c r="E91" s="288"/>
      <c r="F91" s="311" t="s">
        <v>1569</v>
      </c>
      <c r="G91" s="312"/>
      <c r="H91" s="288" t="s">
        <v>1590</v>
      </c>
      <c r="I91" s="288" t="s">
        <v>1565</v>
      </c>
      <c r="J91" s="288">
        <v>50</v>
      </c>
      <c r="K91" s="302"/>
    </row>
    <row r="92" s="1" customFormat="1" ht="15" customHeight="1">
      <c r="B92" s="313"/>
      <c r="C92" s="288" t="s">
        <v>1591</v>
      </c>
      <c r="D92" s="288"/>
      <c r="E92" s="288"/>
      <c r="F92" s="311" t="s">
        <v>1569</v>
      </c>
      <c r="G92" s="312"/>
      <c r="H92" s="288" t="s">
        <v>1592</v>
      </c>
      <c r="I92" s="288" t="s">
        <v>1565</v>
      </c>
      <c r="J92" s="288">
        <v>255</v>
      </c>
      <c r="K92" s="302"/>
    </row>
    <row r="93" s="1" customFormat="1" ht="15" customHeight="1">
      <c r="B93" s="313"/>
      <c r="C93" s="288" t="s">
        <v>1593</v>
      </c>
      <c r="D93" s="288"/>
      <c r="E93" s="288"/>
      <c r="F93" s="311" t="s">
        <v>1563</v>
      </c>
      <c r="G93" s="312"/>
      <c r="H93" s="288" t="s">
        <v>1594</v>
      </c>
      <c r="I93" s="288" t="s">
        <v>1595</v>
      </c>
      <c r="J93" s="288"/>
      <c r="K93" s="302"/>
    </row>
    <row r="94" s="1" customFormat="1" ht="15" customHeight="1">
      <c r="B94" s="313"/>
      <c r="C94" s="288" t="s">
        <v>1596</v>
      </c>
      <c r="D94" s="288"/>
      <c r="E94" s="288"/>
      <c r="F94" s="311" t="s">
        <v>1563</v>
      </c>
      <c r="G94" s="312"/>
      <c r="H94" s="288" t="s">
        <v>1597</v>
      </c>
      <c r="I94" s="288" t="s">
        <v>1598</v>
      </c>
      <c r="J94" s="288"/>
      <c r="K94" s="302"/>
    </row>
    <row r="95" s="1" customFormat="1" ht="15" customHeight="1">
      <c r="B95" s="313"/>
      <c r="C95" s="288" t="s">
        <v>1599</v>
      </c>
      <c r="D95" s="288"/>
      <c r="E95" s="288"/>
      <c r="F95" s="311" t="s">
        <v>1563</v>
      </c>
      <c r="G95" s="312"/>
      <c r="H95" s="288" t="s">
        <v>1599</v>
      </c>
      <c r="I95" s="288" t="s">
        <v>1598</v>
      </c>
      <c r="J95" s="288"/>
      <c r="K95" s="302"/>
    </row>
    <row r="96" s="1" customFormat="1" ht="15" customHeight="1">
      <c r="B96" s="313"/>
      <c r="C96" s="288" t="s">
        <v>39</v>
      </c>
      <c r="D96" s="288"/>
      <c r="E96" s="288"/>
      <c r="F96" s="311" t="s">
        <v>1563</v>
      </c>
      <c r="G96" s="312"/>
      <c r="H96" s="288" t="s">
        <v>1600</v>
      </c>
      <c r="I96" s="288" t="s">
        <v>1598</v>
      </c>
      <c r="J96" s="288"/>
      <c r="K96" s="302"/>
    </row>
    <row r="97" s="1" customFormat="1" ht="15" customHeight="1">
      <c r="B97" s="313"/>
      <c r="C97" s="288" t="s">
        <v>49</v>
      </c>
      <c r="D97" s="288"/>
      <c r="E97" s="288"/>
      <c r="F97" s="311" t="s">
        <v>1563</v>
      </c>
      <c r="G97" s="312"/>
      <c r="H97" s="288" t="s">
        <v>1601</v>
      </c>
      <c r="I97" s="288" t="s">
        <v>1598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1602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1557</v>
      </c>
      <c r="D103" s="303"/>
      <c r="E103" s="303"/>
      <c r="F103" s="303" t="s">
        <v>1558</v>
      </c>
      <c r="G103" s="304"/>
      <c r="H103" s="303" t="s">
        <v>55</v>
      </c>
      <c r="I103" s="303" t="s">
        <v>58</v>
      </c>
      <c r="J103" s="303" t="s">
        <v>1559</v>
      </c>
      <c r="K103" s="302"/>
    </row>
    <row r="104" s="1" customFormat="1" ht="17.25" customHeight="1">
      <c r="B104" s="300"/>
      <c r="C104" s="305" t="s">
        <v>1560</v>
      </c>
      <c r="D104" s="305"/>
      <c r="E104" s="305"/>
      <c r="F104" s="306" t="s">
        <v>1561</v>
      </c>
      <c r="G104" s="307"/>
      <c r="H104" s="305"/>
      <c r="I104" s="305"/>
      <c r="J104" s="305" t="s">
        <v>1562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54</v>
      </c>
      <c r="D106" s="310"/>
      <c r="E106" s="310"/>
      <c r="F106" s="311" t="s">
        <v>1563</v>
      </c>
      <c r="G106" s="288"/>
      <c r="H106" s="288" t="s">
        <v>1603</v>
      </c>
      <c r="I106" s="288" t="s">
        <v>1565</v>
      </c>
      <c r="J106" s="288">
        <v>20</v>
      </c>
      <c r="K106" s="302"/>
    </row>
    <row r="107" s="1" customFormat="1" ht="15" customHeight="1">
      <c r="B107" s="300"/>
      <c r="C107" s="288" t="s">
        <v>1566</v>
      </c>
      <c r="D107" s="288"/>
      <c r="E107" s="288"/>
      <c r="F107" s="311" t="s">
        <v>1563</v>
      </c>
      <c r="G107" s="288"/>
      <c r="H107" s="288" t="s">
        <v>1603</v>
      </c>
      <c r="I107" s="288" t="s">
        <v>1565</v>
      </c>
      <c r="J107" s="288">
        <v>120</v>
      </c>
      <c r="K107" s="302"/>
    </row>
    <row r="108" s="1" customFormat="1" ht="15" customHeight="1">
      <c r="B108" s="313"/>
      <c r="C108" s="288" t="s">
        <v>1568</v>
      </c>
      <c r="D108" s="288"/>
      <c r="E108" s="288"/>
      <c r="F108" s="311" t="s">
        <v>1569</v>
      </c>
      <c r="G108" s="288"/>
      <c r="H108" s="288" t="s">
        <v>1603</v>
      </c>
      <c r="I108" s="288" t="s">
        <v>1565</v>
      </c>
      <c r="J108" s="288">
        <v>50</v>
      </c>
      <c r="K108" s="302"/>
    </row>
    <row r="109" s="1" customFormat="1" ht="15" customHeight="1">
      <c r="B109" s="313"/>
      <c r="C109" s="288" t="s">
        <v>1571</v>
      </c>
      <c r="D109" s="288"/>
      <c r="E109" s="288"/>
      <c r="F109" s="311" t="s">
        <v>1563</v>
      </c>
      <c r="G109" s="288"/>
      <c r="H109" s="288" t="s">
        <v>1603</v>
      </c>
      <c r="I109" s="288" t="s">
        <v>1573</v>
      </c>
      <c r="J109" s="288"/>
      <c r="K109" s="302"/>
    </row>
    <row r="110" s="1" customFormat="1" ht="15" customHeight="1">
      <c r="B110" s="313"/>
      <c r="C110" s="288" t="s">
        <v>1582</v>
      </c>
      <c r="D110" s="288"/>
      <c r="E110" s="288"/>
      <c r="F110" s="311" t="s">
        <v>1569</v>
      </c>
      <c r="G110" s="288"/>
      <c r="H110" s="288" t="s">
        <v>1603</v>
      </c>
      <c r="I110" s="288" t="s">
        <v>1565</v>
      </c>
      <c r="J110" s="288">
        <v>50</v>
      </c>
      <c r="K110" s="302"/>
    </row>
    <row r="111" s="1" customFormat="1" ht="15" customHeight="1">
      <c r="B111" s="313"/>
      <c r="C111" s="288" t="s">
        <v>1590</v>
      </c>
      <c r="D111" s="288"/>
      <c r="E111" s="288"/>
      <c r="F111" s="311" t="s">
        <v>1569</v>
      </c>
      <c r="G111" s="288"/>
      <c r="H111" s="288" t="s">
        <v>1603</v>
      </c>
      <c r="I111" s="288" t="s">
        <v>1565</v>
      </c>
      <c r="J111" s="288">
        <v>50</v>
      </c>
      <c r="K111" s="302"/>
    </row>
    <row r="112" s="1" customFormat="1" ht="15" customHeight="1">
      <c r="B112" s="313"/>
      <c r="C112" s="288" t="s">
        <v>1588</v>
      </c>
      <c r="D112" s="288"/>
      <c r="E112" s="288"/>
      <c r="F112" s="311" t="s">
        <v>1569</v>
      </c>
      <c r="G112" s="288"/>
      <c r="H112" s="288" t="s">
        <v>1603</v>
      </c>
      <c r="I112" s="288" t="s">
        <v>1565</v>
      </c>
      <c r="J112" s="288">
        <v>50</v>
      </c>
      <c r="K112" s="302"/>
    </row>
    <row r="113" s="1" customFormat="1" ht="15" customHeight="1">
      <c r="B113" s="313"/>
      <c r="C113" s="288" t="s">
        <v>54</v>
      </c>
      <c r="D113" s="288"/>
      <c r="E113" s="288"/>
      <c r="F113" s="311" t="s">
        <v>1563</v>
      </c>
      <c r="G113" s="288"/>
      <c r="H113" s="288" t="s">
        <v>1604</v>
      </c>
      <c r="I113" s="288" t="s">
        <v>1565</v>
      </c>
      <c r="J113" s="288">
        <v>20</v>
      </c>
      <c r="K113" s="302"/>
    </row>
    <row r="114" s="1" customFormat="1" ht="15" customHeight="1">
      <c r="B114" s="313"/>
      <c r="C114" s="288" t="s">
        <v>1605</v>
      </c>
      <c r="D114" s="288"/>
      <c r="E114" s="288"/>
      <c r="F114" s="311" t="s">
        <v>1563</v>
      </c>
      <c r="G114" s="288"/>
      <c r="H114" s="288" t="s">
        <v>1606</v>
      </c>
      <c r="I114" s="288" t="s">
        <v>1565</v>
      </c>
      <c r="J114" s="288">
        <v>120</v>
      </c>
      <c r="K114" s="302"/>
    </row>
    <row r="115" s="1" customFormat="1" ht="15" customHeight="1">
      <c r="B115" s="313"/>
      <c r="C115" s="288" t="s">
        <v>39</v>
      </c>
      <c r="D115" s="288"/>
      <c r="E115" s="288"/>
      <c r="F115" s="311" t="s">
        <v>1563</v>
      </c>
      <c r="G115" s="288"/>
      <c r="H115" s="288" t="s">
        <v>1607</v>
      </c>
      <c r="I115" s="288" t="s">
        <v>1598</v>
      </c>
      <c r="J115" s="288"/>
      <c r="K115" s="302"/>
    </row>
    <row r="116" s="1" customFormat="1" ht="15" customHeight="1">
      <c r="B116" s="313"/>
      <c r="C116" s="288" t="s">
        <v>49</v>
      </c>
      <c r="D116" s="288"/>
      <c r="E116" s="288"/>
      <c r="F116" s="311" t="s">
        <v>1563</v>
      </c>
      <c r="G116" s="288"/>
      <c r="H116" s="288" t="s">
        <v>1608</v>
      </c>
      <c r="I116" s="288" t="s">
        <v>1598</v>
      </c>
      <c r="J116" s="288"/>
      <c r="K116" s="302"/>
    </row>
    <row r="117" s="1" customFormat="1" ht="15" customHeight="1">
      <c r="B117" s="313"/>
      <c r="C117" s="288" t="s">
        <v>58</v>
      </c>
      <c r="D117" s="288"/>
      <c r="E117" s="288"/>
      <c r="F117" s="311" t="s">
        <v>1563</v>
      </c>
      <c r="G117" s="288"/>
      <c r="H117" s="288" t="s">
        <v>1609</v>
      </c>
      <c r="I117" s="288" t="s">
        <v>1610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1611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1557</v>
      </c>
      <c r="D123" s="303"/>
      <c r="E123" s="303"/>
      <c r="F123" s="303" t="s">
        <v>1558</v>
      </c>
      <c r="G123" s="304"/>
      <c r="H123" s="303" t="s">
        <v>55</v>
      </c>
      <c r="I123" s="303" t="s">
        <v>58</v>
      </c>
      <c r="J123" s="303" t="s">
        <v>1559</v>
      </c>
      <c r="K123" s="332"/>
    </row>
    <row r="124" s="1" customFormat="1" ht="17.25" customHeight="1">
      <c r="B124" s="331"/>
      <c r="C124" s="305" t="s">
        <v>1560</v>
      </c>
      <c r="D124" s="305"/>
      <c r="E124" s="305"/>
      <c r="F124" s="306" t="s">
        <v>1561</v>
      </c>
      <c r="G124" s="307"/>
      <c r="H124" s="305"/>
      <c r="I124" s="305"/>
      <c r="J124" s="305" t="s">
        <v>1562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1566</v>
      </c>
      <c r="D126" s="310"/>
      <c r="E126" s="310"/>
      <c r="F126" s="311" t="s">
        <v>1563</v>
      </c>
      <c r="G126" s="288"/>
      <c r="H126" s="288" t="s">
        <v>1603</v>
      </c>
      <c r="I126" s="288" t="s">
        <v>1565</v>
      </c>
      <c r="J126" s="288">
        <v>120</v>
      </c>
      <c r="K126" s="336"/>
    </row>
    <row r="127" s="1" customFormat="1" ht="15" customHeight="1">
      <c r="B127" s="333"/>
      <c r="C127" s="288" t="s">
        <v>1612</v>
      </c>
      <c r="D127" s="288"/>
      <c r="E127" s="288"/>
      <c r="F127" s="311" t="s">
        <v>1563</v>
      </c>
      <c r="G127" s="288"/>
      <c r="H127" s="288" t="s">
        <v>1613</v>
      </c>
      <c r="I127" s="288" t="s">
        <v>1565</v>
      </c>
      <c r="J127" s="288" t="s">
        <v>1614</v>
      </c>
      <c r="K127" s="336"/>
    </row>
    <row r="128" s="1" customFormat="1" ht="15" customHeight="1">
      <c r="B128" s="333"/>
      <c r="C128" s="288" t="s">
        <v>1511</v>
      </c>
      <c r="D128" s="288"/>
      <c r="E128" s="288"/>
      <c r="F128" s="311" t="s">
        <v>1563</v>
      </c>
      <c r="G128" s="288"/>
      <c r="H128" s="288" t="s">
        <v>1615</v>
      </c>
      <c r="I128" s="288" t="s">
        <v>1565</v>
      </c>
      <c r="J128" s="288" t="s">
        <v>1614</v>
      </c>
      <c r="K128" s="336"/>
    </row>
    <row r="129" s="1" customFormat="1" ht="15" customHeight="1">
      <c r="B129" s="333"/>
      <c r="C129" s="288" t="s">
        <v>1574</v>
      </c>
      <c r="D129" s="288"/>
      <c r="E129" s="288"/>
      <c r="F129" s="311" t="s">
        <v>1569</v>
      </c>
      <c r="G129" s="288"/>
      <c r="H129" s="288" t="s">
        <v>1575</v>
      </c>
      <c r="I129" s="288" t="s">
        <v>1565</v>
      </c>
      <c r="J129" s="288">
        <v>15</v>
      </c>
      <c r="K129" s="336"/>
    </row>
    <row r="130" s="1" customFormat="1" ht="15" customHeight="1">
      <c r="B130" s="333"/>
      <c r="C130" s="314" t="s">
        <v>1576</v>
      </c>
      <c r="D130" s="314"/>
      <c r="E130" s="314"/>
      <c r="F130" s="315" t="s">
        <v>1569</v>
      </c>
      <c r="G130" s="314"/>
      <c r="H130" s="314" t="s">
        <v>1577</v>
      </c>
      <c r="I130" s="314" t="s">
        <v>1565</v>
      </c>
      <c r="J130" s="314">
        <v>15</v>
      </c>
      <c r="K130" s="336"/>
    </row>
    <row r="131" s="1" customFormat="1" ht="15" customHeight="1">
      <c r="B131" s="333"/>
      <c r="C131" s="314" t="s">
        <v>1578</v>
      </c>
      <c r="D131" s="314"/>
      <c r="E131" s="314"/>
      <c r="F131" s="315" t="s">
        <v>1569</v>
      </c>
      <c r="G131" s="314"/>
      <c r="H131" s="314" t="s">
        <v>1579</v>
      </c>
      <c r="I131" s="314" t="s">
        <v>1565</v>
      </c>
      <c r="J131" s="314">
        <v>20</v>
      </c>
      <c r="K131" s="336"/>
    </row>
    <row r="132" s="1" customFormat="1" ht="15" customHeight="1">
      <c r="B132" s="333"/>
      <c r="C132" s="314" t="s">
        <v>1580</v>
      </c>
      <c r="D132" s="314"/>
      <c r="E132" s="314"/>
      <c r="F132" s="315" t="s">
        <v>1569</v>
      </c>
      <c r="G132" s="314"/>
      <c r="H132" s="314" t="s">
        <v>1581</v>
      </c>
      <c r="I132" s="314" t="s">
        <v>1565</v>
      </c>
      <c r="J132" s="314">
        <v>20</v>
      </c>
      <c r="K132" s="336"/>
    </row>
    <row r="133" s="1" customFormat="1" ht="15" customHeight="1">
      <c r="B133" s="333"/>
      <c r="C133" s="288" t="s">
        <v>1568</v>
      </c>
      <c r="D133" s="288"/>
      <c r="E133" s="288"/>
      <c r="F133" s="311" t="s">
        <v>1569</v>
      </c>
      <c r="G133" s="288"/>
      <c r="H133" s="288" t="s">
        <v>1603</v>
      </c>
      <c r="I133" s="288" t="s">
        <v>1565</v>
      </c>
      <c r="J133" s="288">
        <v>50</v>
      </c>
      <c r="K133" s="336"/>
    </row>
    <row r="134" s="1" customFormat="1" ht="15" customHeight="1">
      <c r="B134" s="333"/>
      <c r="C134" s="288" t="s">
        <v>1582</v>
      </c>
      <c r="D134" s="288"/>
      <c r="E134" s="288"/>
      <c r="F134" s="311" t="s">
        <v>1569</v>
      </c>
      <c r="G134" s="288"/>
      <c r="H134" s="288" t="s">
        <v>1603</v>
      </c>
      <c r="I134" s="288" t="s">
        <v>1565</v>
      </c>
      <c r="J134" s="288">
        <v>50</v>
      </c>
      <c r="K134" s="336"/>
    </row>
    <row r="135" s="1" customFormat="1" ht="15" customHeight="1">
      <c r="B135" s="333"/>
      <c r="C135" s="288" t="s">
        <v>1588</v>
      </c>
      <c r="D135" s="288"/>
      <c r="E135" s="288"/>
      <c r="F135" s="311" t="s">
        <v>1569</v>
      </c>
      <c r="G135" s="288"/>
      <c r="H135" s="288" t="s">
        <v>1603</v>
      </c>
      <c r="I135" s="288" t="s">
        <v>1565</v>
      </c>
      <c r="J135" s="288">
        <v>50</v>
      </c>
      <c r="K135" s="336"/>
    </row>
    <row r="136" s="1" customFormat="1" ht="15" customHeight="1">
      <c r="B136" s="333"/>
      <c r="C136" s="288" t="s">
        <v>1590</v>
      </c>
      <c r="D136" s="288"/>
      <c r="E136" s="288"/>
      <c r="F136" s="311" t="s">
        <v>1569</v>
      </c>
      <c r="G136" s="288"/>
      <c r="H136" s="288" t="s">
        <v>1603</v>
      </c>
      <c r="I136" s="288" t="s">
        <v>1565</v>
      </c>
      <c r="J136" s="288">
        <v>50</v>
      </c>
      <c r="K136" s="336"/>
    </row>
    <row r="137" s="1" customFormat="1" ht="15" customHeight="1">
      <c r="B137" s="333"/>
      <c r="C137" s="288" t="s">
        <v>1591</v>
      </c>
      <c r="D137" s="288"/>
      <c r="E137" s="288"/>
      <c r="F137" s="311" t="s">
        <v>1569</v>
      </c>
      <c r="G137" s="288"/>
      <c r="H137" s="288" t="s">
        <v>1616</v>
      </c>
      <c r="I137" s="288" t="s">
        <v>1565</v>
      </c>
      <c r="J137" s="288">
        <v>255</v>
      </c>
      <c r="K137" s="336"/>
    </row>
    <row r="138" s="1" customFormat="1" ht="15" customHeight="1">
      <c r="B138" s="333"/>
      <c r="C138" s="288" t="s">
        <v>1593</v>
      </c>
      <c r="D138" s="288"/>
      <c r="E138" s="288"/>
      <c r="F138" s="311" t="s">
        <v>1563</v>
      </c>
      <c r="G138" s="288"/>
      <c r="H138" s="288" t="s">
        <v>1617</v>
      </c>
      <c r="I138" s="288" t="s">
        <v>1595</v>
      </c>
      <c r="J138" s="288"/>
      <c r="K138" s="336"/>
    </row>
    <row r="139" s="1" customFormat="1" ht="15" customHeight="1">
      <c r="B139" s="333"/>
      <c r="C139" s="288" t="s">
        <v>1596</v>
      </c>
      <c r="D139" s="288"/>
      <c r="E139" s="288"/>
      <c r="F139" s="311" t="s">
        <v>1563</v>
      </c>
      <c r="G139" s="288"/>
      <c r="H139" s="288" t="s">
        <v>1618</v>
      </c>
      <c r="I139" s="288" t="s">
        <v>1598</v>
      </c>
      <c r="J139" s="288"/>
      <c r="K139" s="336"/>
    </row>
    <row r="140" s="1" customFormat="1" ht="15" customHeight="1">
      <c r="B140" s="333"/>
      <c r="C140" s="288" t="s">
        <v>1599</v>
      </c>
      <c r="D140" s="288"/>
      <c r="E140" s="288"/>
      <c r="F140" s="311" t="s">
        <v>1563</v>
      </c>
      <c r="G140" s="288"/>
      <c r="H140" s="288" t="s">
        <v>1599</v>
      </c>
      <c r="I140" s="288" t="s">
        <v>1598</v>
      </c>
      <c r="J140" s="288"/>
      <c r="K140" s="336"/>
    </row>
    <row r="141" s="1" customFormat="1" ht="15" customHeight="1">
      <c r="B141" s="333"/>
      <c r="C141" s="288" t="s">
        <v>39</v>
      </c>
      <c r="D141" s="288"/>
      <c r="E141" s="288"/>
      <c r="F141" s="311" t="s">
        <v>1563</v>
      </c>
      <c r="G141" s="288"/>
      <c r="H141" s="288" t="s">
        <v>1619</v>
      </c>
      <c r="I141" s="288" t="s">
        <v>1598</v>
      </c>
      <c r="J141" s="288"/>
      <c r="K141" s="336"/>
    </row>
    <row r="142" s="1" customFormat="1" ht="15" customHeight="1">
      <c r="B142" s="333"/>
      <c r="C142" s="288" t="s">
        <v>1620</v>
      </c>
      <c r="D142" s="288"/>
      <c r="E142" s="288"/>
      <c r="F142" s="311" t="s">
        <v>1563</v>
      </c>
      <c r="G142" s="288"/>
      <c r="H142" s="288" t="s">
        <v>1621</v>
      </c>
      <c r="I142" s="288" t="s">
        <v>1598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1622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1557</v>
      </c>
      <c r="D148" s="303"/>
      <c r="E148" s="303"/>
      <c r="F148" s="303" t="s">
        <v>1558</v>
      </c>
      <c r="G148" s="304"/>
      <c r="H148" s="303" t="s">
        <v>55</v>
      </c>
      <c r="I148" s="303" t="s">
        <v>58</v>
      </c>
      <c r="J148" s="303" t="s">
        <v>1559</v>
      </c>
      <c r="K148" s="302"/>
    </row>
    <row r="149" s="1" customFormat="1" ht="17.25" customHeight="1">
      <c r="B149" s="300"/>
      <c r="C149" s="305" t="s">
        <v>1560</v>
      </c>
      <c r="D149" s="305"/>
      <c r="E149" s="305"/>
      <c r="F149" s="306" t="s">
        <v>1561</v>
      </c>
      <c r="G149" s="307"/>
      <c r="H149" s="305"/>
      <c r="I149" s="305"/>
      <c r="J149" s="305" t="s">
        <v>1562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1566</v>
      </c>
      <c r="D151" s="288"/>
      <c r="E151" s="288"/>
      <c r="F151" s="341" t="s">
        <v>1563</v>
      </c>
      <c r="G151" s="288"/>
      <c r="H151" s="340" t="s">
        <v>1603</v>
      </c>
      <c r="I151" s="340" t="s">
        <v>1565</v>
      </c>
      <c r="J151" s="340">
        <v>120</v>
      </c>
      <c r="K151" s="336"/>
    </row>
    <row r="152" s="1" customFormat="1" ht="15" customHeight="1">
      <c r="B152" s="313"/>
      <c r="C152" s="340" t="s">
        <v>1612</v>
      </c>
      <c r="D152" s="288"/>
      <c r="E152" s="288"/>
      <c r="F152" s="341" t="s">
        <v>1563</v>
      </c>
      <c r="G152" s="288"/>
      <c r="H152" s="340" t="s">
        <v>1623</v>
      </c>
      <c r="I152" s="340" t="s">
        <v>1565</v>
      </c>
      <c r="J152" s="340" t="s">
        <v>1614</v>
      </c>
      <c r="K152" s="336"/>
    </row>
    <row r="153" s="1" customFormat="1" ht="15" customHeight="1">
      <c r="B153" s="313"/>
      <c r="C153" s="340" t="s">
        <v>1511</v>
      </c>
      <c r="D153" s="288"/>
      <c r="E153" s="288"/>
      <c r="F153" s="341" t="s">
        <v>1563</v>
      </c>
      <c r="G153" s="288"/>
      <c r="H153" s="340" t="s">
        <v>1624</v>
      </c>
      <c r="I153" s="340" t="s">
        <v>1565</v>
      </c>
      <c r="J153" s="340" t="s">
        <v>1614</v>
      </c>
      <c r="K153" s="336"/>
    </row>
    <row r="154" s="1" customFormat="1" ht="15" customHeight="1">
      <c r="B154" s="313"/>
      <c r="C154" s="340" t="s">
        <v>1568</v>
      </c>
      <c r="D154" s="288"/>
      <c r="E154" s="288"/>
      <c r="F154" s="341" t="s">
        <v>1569</v>
      </c>
      <c r="G154" s="288"/>
      <c r="H154" s="340" t="s">
        <v>1603</v>
      </c>
      <c r="I154" s="340" t="s">
        <v>1565</v>
      </c>
      <c r="J154" s="340">
        <v>50</v>
      </c>
      <c r="K154" s="336"/>
    </row>
    <row r="155" s="1" customFormat="1" ht="15" customHeight="1">
      <c r="B155" s="313"/>
      <c r="C155" s="340" t="s">
        <v>1571</v>
      </c>
      <c r="D155" s="288"/>
      <c r="E155" s="288"/>
      <c r="F155" s="341" t="s">
        <v>1563</v>
      </c>
      <c r="G155" s="288"/>
      <c r="H155" s="340" t="s">
        <v>1603</v>
      </c>
      <c r="I155" s="340" t="s">
        <v>1573</v>
      </c>
      <c r="J155" s="340"/>
      <c r="K155" s="336"/>
    </row>
    <row r="156" s="1" customFormat="1" ht="15" customHeight="1">
      <c r="B156" s="313"/>
      <c r="C156" s="340" t="s">
        <v>1582</v>
      </c>
      <c r="D156" s="288"/>
      <c r="E156" s="288"/>
      <c r="F156" s="341" t="s">
        <v>1569</v>
      </c>
      <c r="G156" s="288"/>
      <c r="H156" s="340" t="s">
        <v>1603</v>
      </c>
      <c r="I156" s="340" t="s">
        <v>1565</v>
      </c>
      <c r="J156" s="340">
        <v>50</v>
      </c>
      <c r="K156" s="336"/>
    </row>
    <row r="157" s="1" customFormat="1" ht="15" customHeight="1">
      <c r="B157" s="313"/>
      <c r="C157" s="340" t="s">
        <v>1590</v>
      </c>
      <c r="D157" s="288"/>
      <c r="E157" s="288"/>
      <c r="F157" s="341" t="s">
        <v>1569</v>
      </c>
      <c r="G157" s="288"/>
      <c r="H157" s="340" t="s">
        <v>1603</v>
      </c>
      <c r="I157" s="340" t="s">
        <v>1565</v>
      </c>
      <c r="J157" s="340">
        <v>50</v>
      </c>
      <c r="K157" s="336"/>
    </row>
    <row r="158" s="1" customFormat="1" ht="15" customHeight="1">
      <c r="B158" s="313"/>
      <c r="C158" s="340" t="s">
        <v>1588</v>
      </c>
      <c r="D158" s="288"/>
      <c r="E158" s="288"/>
      <c r="F158" s="341" t="s">
        <v>1569</v>
      </c>
      <c r="G158" s="288"/>
      <c r="H158" s="340" t="s">
        <v>1603</v>
      </c>
      <c r="I158" s="340" t="s">
        <v>1565</v>
      </c>
      <c r="J158" s="340">
        <v>50</v>
      </c>
      <c r="K158" s="336"/>
    </row>
    <row r="159" s="1" customFormat="1" ht="15" customHeight="1">
      <c r="B159" s="313"/>
      <c r="C159" s="340" t="s">
        <v>107</v>
      </c>
      <c r="D159" s="288"/>
      <c r="E159" s="288"/>
      <c r="F159" s="341" t="s">
        <v>1563</v>
      </c>
      <c r="G159" s="288"/>
      <c r="H159" s="340" t="s">
        <v>1625</v>
      </c>
      <c r="I159" s="340" t="s">
        <v>1565</v>
      </c>
      <c r="J159" s="340" t="s">
        <v>1626</v>
      </c>
      <c r="K159" s="336"/>
    </row>
    <row r="160" s="1" customFormat="1" ht="15" customHeight="1">
      <c r="B160" s="313"/>
      <c r="C160" s="340" t="s">
        <v>1627</v>
      </c>
      <c r="D160" s="288"/>
      <c r="E160" s="288"/>
      <c r="F160" s="341" t="s">
        <v>1563</v>
      </c>
      <c r="G160" s="288"/>
      <c r="H160" s="340" t="s">
        <v>1628</v>
      </c>
      <c r="I160" s="340" t="s">
        <v>1598</v>
      </c>
      <c r="J160" s="340"/>
      <c r="K160" s="336"/>
    </row>
    <row r="16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1629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1557</v>
      </c>
      <c r="D166" s="303"/>
      <c r="E166" s="303"/>
      <c r="F166" s="303" t="s">
        <v>1558</v>
      </c>
      <c r="G166" s="345"/>
      <c r="H166" s="346" t="s">
        <v>55</v>
      </c>
      <c r="I166" s="346" t="s">
        <v>58</v>
      </c>
      <c r="J166" s="303" t="s">
        <v>1559</v>
      </c>
      <c r="K166" s="280"/>
    </row>
    <row r="167" s="1" customFormat="1" ht="17.25" customHeight="1">
      <c r="B167" s="281"/>
      <c r="C167" s="305" t="s">
        <v>1560</v>
      </c>
      <c r="D167" s="305"/>
      <c r="E167" s="305"/>
      <c r="F167" s="306" t="s">
        <v>1561</v>
      </c>
      <c r="G167" s="347"/>
      <c r="H167" s="348"/>
      <c r="I167" s="348"/>
      <c r="J167" s="305" t="s">
        <v>1562</v>
      </c>
      <c r="K167" s="283"/>
    </row>
    <row r="168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="1" customFormat="1" ht="15" customHeight="1">
      <c r="B169" s="313"/>
      <c r="C169" s="288" t="s">
        <v>1566</v>
      </c>
      <c r="D169" s="288"/>
      <c r="E169" s="288"/>
      <c r="F169" s="311" t="s">
        <v>1563</v>
      </c>
      <c r="G169" s="288"/>
      <c r="H169" s="288" t="s">
        <v>1603</v>
      </c>
      <c r="I169" s="288" t="s">
        <v>1565</v>
      </c>
      <c r="J169" s="288">
        <v>120</v>
      </c>
      <c r="K169" s="336"/>
    </row>
    <row r="170" s="1" customFormat="1" ht="15" customHeight="1">
      <c r="B170" s="313"/>
      <c r="C170" s="288" t="s">
        <v>1612</v>
      </c>
      <c r="D170" s="288"/>
      <c r="E170" s="288"/>
      <c r="F170" s="311" t="s">
        <v>1563</v>
      </c>
      <c r="G170" s="288"/>
      <c r="H170" s="288" t="s">
        <v>1613</v>
      </c>
      <c r="I170" s="288" t="s">
        <v>1565</v>
      </c>
      <c r="J170" s="288" t="s">
        <v>1614</v>
      </c>
      <c r="K170" s="336"/>
    </row>
    <row r="171" s="1" customFormat="1" ht="15" customHeight="1">
      <c r="B171" s="313"/>
      <c r="C171" s="288" t="s">
        <v>1511</v>
      </c>
      <c r="D171" s="288"/>
      <c r="E171" s="288"/>
      <c r="F171" s="311" t="s">
        <v>1563</v>
      </c>
      <c r="G171" s="288"/>
      <c r="H171" s="288" t="s">
        <v>1630</v>
      </c>
      <c r="I171" s="288" t="s">
        <v>1565</v>
      </c>
      <c r="J171" s="288" t="s">
        <v>1614</v>
      </c>
      <c r="K171" s="336"/>
    </row>
    <row r="172" s="1" customFormat="1" ht="15" customHeight="1">
      <c r="B172" s="313"/>
      <c r="C172" s="288" t="s">
        <v>1568</v>
      </c>
      <c r="D172" s="288"/>
      <c r="E172" s="288"/>
      <c r="F172" s="311" t="s">
        <v>1569</v>
      </c>
      <c r="G172" s="288"/>
      <c r="H172" s="288" t="s">
        <v>1630</v>
      </c>
      <c r="I172" s="288" t="s">
        <v>1565</v>
      </c>
      <c r="J172" s="288">
        <v>50</v>
      </c>
      <c r="K172" s="336"/>
    </row>
    <row r="173" s="1" customFormat="1" ht="15" customHeight="1">
      <c r="B173" s="313"/>
      <c r="C173" s="288" t="s">
        <v>1571</v>
      </c>
      <c r="D173" s="288"/>
      <c r="E173" s="288"/>
      <c r="F173" s="311" t="s">
        <v>1563</v>
      </c>
      <c r="G173" s="288"/>
      <c r="H173" s="288" t="s">
        <v>1630</v>
      </c>
      <c r="I173" s="288" t="s">
        <v>1573</v>
      </c>
      <c r="J173" s="288"/>
      <c r="K173" s="336"/>
    </row>
    <row r="174" s="1" customFormat="1" ht="15" customHeight="1">
      <c r="B174" s="313"/>
      <c r="C174" s="288" t="s">
        <v>1582</v>
      </c>
      <c r="D174" s="288"/>
      <c r="E174" s="288"/>
      <c r="F174" s="311" t="s">
        <v>1569</v>
      </c>
      <c r="G174" s="288"/>
      <c r="H174" s="288" t="s">
        <v>1630</v>
      </c>
      <c r="I174" s="288" t="s">
        <v>1565</v>
      </c>
      <c r="J174" s="288">
        <v>50</v>
      </c>
      <c r="K174" s="336"/>
    </row>
    <row r="175" s="1" customFormat="1" ht="15" customHeight="1">
      <c r="B175" s="313"/>
      <c r="C175" s="288" t="s">
        <v>1590</v>
      </c>
      <c r="D175" s="288"/>
      <c r="E175" s="288"/>
      <c r="F175" s="311" t="s">
        <v>1569</v>
      </c>
      <c r="G175" s="288"/>
      <c r="H175" s="288" t="s">
        <v>1630</v>
      </c>
      <c r="I175" s="288" t="s">
        <v>1565</v>
      </c>
      <c r="J175" s="288">
        <v>50</v>
      </c>
      <c r="K175" s="336"/>
    </row>
    <row r="176" s="1" customFormat="1" ht="15" customHeight="1">
      <c r="B176" s="313"/>
      <c r="C176" s="288" t="s">
        <v>1588</v>
      </c>
      <c r="D176" s="288"/>
      <c r="E176" s="288"/>
      <c r="F176" s="311" t="s">
        <v>1569</v>
      </c>
      <c r="G176" s="288"/>
      <c r="H176" s="288" t="s">
        <v>1630</v>
      </c>
      <c r="I176" s="288" t="s">
        <v>1565</v>
      </c>
      <c r="J176" s="288">
        <v>50</v>
      </c>
      <c r="K176" s="336"/>
    </row>
    <row r="177" s="1" customFormat="1" ht="15" customHeight="1">
      <c r="B177" s="313"/>
      <c r="C177" s="288" t="s">
        <v>120</v>
      </c>
      <c r="D177" s="288"/>
      <c r="E177" s="288"/>
      <c r="F177" s="311" t="s">
        <v>1563</v>
      </c>
      <c r="G177" s="288"/>
      <c r="H177" s="288" t="s">
        <v>1631</v>
      </c>
      <c r="I177" s="288" t="s">
        <v>1632</v>
      </c>
      <c r="J177" s="288"/>
      <c r="K177" s="336"/>
    </row>
    <row r="178" s="1" customFormat="1" ht="15" customHeight="1">
      <c r="B178" s="313"/>
      <c r="C178" s="288" t="s">
        <v>58</v>
      </c>
      <c r="D178" s="288"/>
      <c r="E178" s="288"/>
      <c r="F178" s="311" t="s">
        <v>1563</v>
      </c>
      <c r="G178" s="288"/>
      <c r="H178" s="288" t="s">
        <v>1633</v>
      </c>
      <c r="I178" s="288" t="s">
        <v>1634</v>
      </c>
      <c r="J178" s="288">
        <v>1</v>
      </c>
      <c r="K178" s="336"/>
    </row>
    <row r="179" s="1" customFormat="1" ht="15" customHeight="1">
      <c r="B179" s="313"/>
      <c r="C179" s="288" t="s">
        <v>54</v>
      </c>
      <c r="D179" s="288"/>
      <c r="E179" s="288"/>
      <c r="F179" s="311" t="s">
        <v>1563</v>
      </c>
      <c r="G179" s="288"/>
      <c r="H179" s="288" t="s">
        <v>1635</v>
      </c>
      <c r="I179" s="288" t="s">
        <v>1565</v>
      </c>
      <c r="J179" s="288">
        <v>20</v>
      </c>
      <c r="K179" s="336"/>
    </row>
    <row r="180" s="1" customFormat="1" ht="15" customHeight="1">
      <c r="B180" s="313"/>
      <c r="C180" s="288" t="s">
        <v>55</v>
      </c>
      <c r="D180" s="288"/>
      <c r="E180" s="288"/>
      <c r="F180" s="311" t="s">
        <v>1563</v>
      </c>
      <c r="G180" s="288"/>
      <c r="H180" s="288" t="s">
        <v>1636</v>
      </c>
      <c r="I180" s="288" t="s">
        <v>1565</v>
      </c>
      <c r="J180" s="288">
        <v>255</v>
      </c>
      <c r="K180" s="336"/>
    </row>
    <row r="181" s="1" customFormat="1" ht="15" customHeight="1">
      <c r="B181" s="313"/>
      <c r="C181" s="288" t="s">
        <v>121</v>
      </c>
      <c r="D181" s="288"/>
      <c r="E181" s="288"/>
      <c r="F181" s="311" t="s">
        <v>1563</v>
      </c>
      <c r="G181" s="288"/>
      <c r="H181" s="288" t="s">
        <v>1527</v>
      </c>
      <c r="I181" s="288" t="s">
        <v>1565</v>
      </c>
      <c r="J181" s="288">
        <v>10</v>
      </c>
      <c r="K181" s="336"/>
    </row>
    <row r="182" s="1" customFormat="1" ht="15" customHeight="1">
      <c r="B182" s="313"/>
      <c r="C182" s="288" t="s">
        <v>122</v>
      </c>
      <c r="D182" s="288"/>
      <c r="E182" s="288"/>
      <c r="F182" s="311" t="s">
        <v>1563</v>
      </c>
      <c r="G182" s="288"/>
      <c r="H182" s="288" t="s">
        <v>1637</v>
      </c>
      <c r="I182" s="288" t="s">
        <v>1598</v>
      </c>
      <c r="J182" s="288"/>
      <c r="K182" s="336"/>
    </row>
    <row r="183" s="1" customFormat="1" ht="15" customHeight="1">
      <c r="B183" s="313"/>
      <c r="C183" s="288" t="s">
        <v>1638</v>
      </c>
      <c r="D183" s="288"/>
      <c r="E183" s="288"/>
      <c r="F183" s="311" t="s">
        <v>1563</v>
      </c>
      <c r="G183" s="288"/>
      <c r="H183" s="288" t="s">
        <v>1639</v>
      </c>
      <c r="I183" s="288" t="s">
        <v>1598</v>
      </c>
      <c r="J183" s="288"/>
      <c r="K183" s="336"/>
    </row>
    <row r="184" s="1" customFormat="1" ht="15" customHeight="1">
      <c r="B184" s="313"/>
      <c r="C184" s="288" t="s">
        <v>1627</v>
      </c>
      <c r="D184" s="288"/>
      <c r="E184" s="288"/>
      <c r="F184" s="311" t="s">
        <v>1563</v>
      </c>
      <c r="G184" s="288"/>
      <c r="H184" s="288" t="s">
        <v>1640</v>
      </c>
      <c r="I184" s="288" t="s">
        <v>1598</v>
      </c>
      <c r="J184" s="288"/>
      <c r="K184" s="336"/>
    </row>
    <row r="185" s="1" customFormat="1" ht="15" customHeight="1">
      <c r="B185" s="313"/>
      <c r="C185" s="288" t="s">
        <v>124</v>
      </c>
      <c r="D185" s="288"/>
      <c r="E185" s="288"/>
      <c r="F185" s="311" t="s">
        <v>1569</v>
      </c>
      <c r="G185" s="288"/>
      <c r="H185" s="288" t="s">
        <v>1641</v>
      </c>
      <c r="I185" s="288" t="s">
        <v>1565</v>
      </c>
      <c r="J185" s="288">
        <v>50</v>
      </c>
      <c r="K185" s="336"/>
    </row>
    <row r="186" s="1" customFormat="1" ht="15" customHeight="1">
      <c r="B186" s="313"/>
      <c r="C186" s="288" t="s">
        <v>1642</v>
      </c>
      <c r="D186" s="288"/>
      <c r="E186" s="288"/>
      <c r="F186" s="311" t="s">
        <v>1569</v>
      </c>
      <c r="G186" s="288"/>
      <c r="H186" s="288" t="s">
        <v>1643</v>
      </c>
      <c r="I186" s="288" t="s">
        <v>1644</v>
      </c>
      <c r="J186" s="288"/>
      <c r="K186" s="336"/>
    </row>
    <row r="187" s="1" customFormat="1" ht="15" customHeight="1">
      <c r="B187" s="313"/>
      <c r="C187" s="288" t="s">
        <v>1645</v>
      </c>
      <c r="D187" s="288"/>
      <c r="E187" s="288"/>
      <c r="F187" s="311" t="s">
        <v>1569</v>
      </c>
      <c r="G187" s="288"/>
      <c r="H187" s="288" t="s">
        <v>1646</v>
      </c>
      <c r="I187" s="288" t="s">
        <v>1644</v>
      </c>
      <c r="J187" s="288"/>
      <c r="K187" s="336"/>
    </row>
    <row r="188" s="1" customFormat="1" ht="15" customHeight="1">
      <c r="B188" s="313"/>
      <c r="C188" s="288" t="s">
        <v>1647</v>
      </c>
      <c r="D188" s="288"/>
      <c r="E188" s="288"/>
      <c r="F188" s="311" t="s">
        <v>1569</v>
      </c>
      <c r="G188" s="288"/>
      <c r="H188" s="288" t="s">
        <v>1648</v>
      </c>
      <c r="I188" s="288" t="s">
        <v>1644</v>
      </c>
      <c r="J188" s="288"/>
      <c r="K188" s="336"/>
    </row>
    <row r="189" s="1" customFormat="1" ht="15" customHeight="1">
      <c r="B189" s="313"/>
      <c r="C189" s="349" t="s">
        <v>1649</v>
      </c>
      <c r="D189" s="288"/>
      <c r="E189" s="288"/>
      <c r="F189" s="311" t="s">
        <v>1569</v>
      </c>
      <c r="G189" s="288"/>
      <c r="H189" s="288" t="s">
        <v>1650</v>
      </c>
      <c r="I189" s="288" t="s">
        <v>1651</v>
      </c>
      <c r="J189" s="350" t="s">
        <v>1652</v>
      </c>
      <c r="K189" s="336"/>
    </row>
    <row r="190" s="17" customFormat="1" ht="15" customHeight="1">
      <c r="B190" s="351"/>
      <c r="C190" s="352" t="s">
        <v>1653</v>
      </c>
      <c r="D190" s="353"/>
      <c r="E190" s="353"/>
      <c r="F190" s="354" t="s">
        <v>1569</v>
      </c>
      <c r="G190" s="353"/>
      <c r="H190" s="353" t="s">
        <v>1654</v>
      </c>
      <c r="I190" s="353" t="s">
        <v>1651</v>
      </c>
      <c r="J190" s="355" t="s">
        <v>1652</v>
      </c>
      <c r="K190" s="356"/>
    </row>
    <row r="191" s="1" customFormat="1" ht="15" customHeight="1">
      <c r="B191" s="313"/>
      <c r="C191" s="349" t="s">
        <v>43</v>
      </c>
      <c r="D191" s="288"/>
      <c r="E191" s="288"/>
      <c r="F191" s="311" t="s">
        <v>1563</v>
      </c>
      <c r="G191" s="288"/>
      <c r="H191" s="285" t="s">
        <v>1655</v>
      </c>
      <c r="I191" s="288" t="s">
        <v>1656</v>
      </c>
      <c r="J191" s="288"/>
      <c r="K191" s="336"/>
    </row>
    <row r="192" s="1" customFormat="1" ht="15" customHeight="1">
      <c r="B192" s="313"/>
      <c r="C192" s="349" t="s">
        <v>1657</v>
      </c>
      <c r="D192" s="288"/>
      <c r="E192" s="288"/>
      <c r="F192" s="311" t="s">
        <v>1563</v>
      </c>
      <c r="G192" s="288"/>
      <c r="H192" s="288" t="s">
        <v>1658</v>
      </c>
      <c r="I192" s="288" t="s">
        <v>1598</v>
      </c>
      <c r="J192" s="288"/>
      <c r="K192" s="336"/>
    </row>
    <row r="193" s="1" customFormat="1" ht="15" customHeight="1">
      <c r="B193" s="313"/>
      <c r="C193" s="349" t="s">
        <v>1659</v>
      </c>
      <c r="D193" s="288"/>
      <c r="E193" s="288"/>
      <c r="F193" s="311" t="s">
        <v>1563</v>
      </c>
      <c r="G193" s="288"/>
      <c r="H193" s="288" t="s">
        <v>1660</v>
      </c>
      <c r="I193" s="288" t="s">
        <v>1598</v>
      </c>
      <c r="J193" s="288"/>
      <c r="K193" s="336"/>
    </row>
    <row r="194" s="1" customFormat="1" ht="15" customHeight="1">
      <c r="B194" s="313"/>
      <c r="C194" s="349" t="s">
        <v>1661</v>
      </c>
      <c r="D194" s="288"/>
      <c r="E194" s="288"/>
      <c r="F194" s="311" t="s">
        <v>1569</v>
      </c>
      <c r="G194" s="288"/>
      <c r="H194" s="288" t="s">
        <v>1662</v>
      </c>
      <c r="I194" s="288" t="s">
        <v>1598</v>
      </c>
      <c r="J194" s="288"/>
      <c r="K194" s="336"/>
    </row>
    <row r="195" s="1" customFormat="1" ht="15" customHeight="1">
      <c r="B195" s="342"/>
      <c r="C195" s="357"/>
      <c r="D195" s="322"/>
      <c r="E195" s="322"/>
      <c r="F195" s="322"/>
      <c r="G195" s="322"/>
      <c r="H195" s="322"/>
      <c r="I195" s="322"/>
      <c r="J195" s="322"/>
      <c r="K195" s="343"/>
    </row>
    <row r="196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="1" customFormat="1" ht="18.75" customHeight="1">
      <c r="B197" s="324"/>
      <c r="C197" s="334"/>
      <c r="D197" s="334"/>
      <c r="E197" s="334"/>
      <c r="F197" s="344"/>
      <c r="G197" s="334"/>
      <c r="H197" s="334"/>
      <c r="I197" s="334"/>
      <c r="J197" s="334"/>
      <c r="K197" s="324"/>
    </row>
    <row r="198" s="1" customFormat="1" ht="18.75" customHeight="1">
      <c r="B198" s="296"/>
      <c r="C198" s="296"/>
      <c r="D198" s="296"/>
      <c r="E198" s="296"/>
      <c r="F198" s="296"/>
      <c r="G198" s="296"/>
      <c r="H198" s="296"/>
      <c r="I198" s="296"/>
      <c r="J198" s="296"/>
      <c r="K198" s="296"/>
    </row>
    <row r="199" s="1" customFormat="1" ht="13.5">
      <c r="B199" s="275"/>
      <c r="C199" s="276"/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1">
      <c r="B200" s="278"/>
      <c r="C200" s="279" t="s">
        <v>1663</v>
      </c>
      <c r="D200" s="279"/>
      <c r="E200" s="279"/>
      <c r="F200" s="279"/>
      <c r="G200" s="279"/>
      <c r="H200" s="279"/>
      <c r="I200" s="279"/>
      <c r="J200" s="279"/>
      <c r="K200" s="280"/>
    </row>
    <row r="201" s="1" customFormat="1" ht="25.5" customHeight="1">
      <c r="B201" s="278"/>
      <c r="C201" s="358" t="s">
        <v>1664</v>
      </c>
      <c r="D201" s="358"/>
      <c r="E201" s="358"/>
      <c r="F201" s="358" t="s">
        <v>1665</v>
      </c>
      <c r="G201" s="359"/>
      <c r="H201" s="358" t="s">
        <v>1666</v>
      </c>
      <c r="I201" s="358"/>
      <c r="J201" s="358"/>
      <c r="K201" s="280"/>
    </row>
    <row r="202" s="1" customFormat="1" ht="5.25" customHeight="1">
      <c r="B202" s="313"/>
      <c r="C202" s="308"/>
      <c r="D202" s="308"/>
      <c r="E202" s="308"/>
      <c r="F202" s="308"/>
      <c r="G202" s="334"/>
      <c r="H202" s="308"/>
      <c r="I202" s="308"/>
      <c r="J202" s="308"/>
      <c r="K202" s="336"/>
    </row>
    <row r="203" s="1" customFormat="1" ht="15" customHeight="1">
      <c r="B203" s="313"/>
      <c r="C203" s="288" t="s">
        <v>1656</v>
      </c>
      <c r="D203" s="288"/>
      <c r="E203" s="288"/>
      <c r="F203" s="311" t="s">
        <v>44</v>
      </c>
      <c r="G203" s="288"/>
      <c r="H203" s="288" t="s">
        <v>1667</v>
      </c>
      <c r="I203" s="288"/>
      <c r="J203" s="288"/>
      <c r="K203" s="336"/>
    </row>
    <row r="204" s="1" customFormat="1" ht="15" customHeight="1">
      <c r="B204" s="313"/>
      <c r="C204" s="288"/>
      <c r="D204" s="288"/>
      <c r="E204" s="288"/>
      <c r="F204" s="311" t="s">
        <v>45</v>
      </c>
      <c r="G204" s="288"/>
      <c r="H204" s="288" t="s">
        <v>1668</v>
      </c>
      <c r="I204" s="288"/>
      <c r="J204" s="288"/>
      <c r="K204" s="336"/>
    </row>
    <row r="205" s="1" customFormat="1" ht="15" customHeight="1">
      <c r="B205" s="313"/>
      <c r="C205" s="288"/>
      <c r="D205" s="288"/>
      <c r="E205" s="288"/>
      <c r="F205" s="311" t="s">
        <v>48</v>
      </c>
      <c r="G205" s="288"/>
      <c r="H205" s="288" t="s">
        <v>1669</v>
      </c>
      <c r="I205" s="288"/>
      <c r="J205" s="288"/>
      <c r="K205" s="336"/>
    </row>
    <row r="206" s="1" customFormat="1" ht="15" customHeight="1">
      <c r="B206" s="313"/>
      <c r="C206" s="288"/>
      <c r="D206" s="288"/>
      <c r="E206" s="288"/>
      <c r="F206" s="311" t="s">
        <v>46</v>
      </c>
      <c r="G206" s="288"/>
      <c r="H206" s="288" t="s">
        <v>1670</v>
      </c>
      <c r="I206" s="288"/>
      <c r="J206" s="288"/>
      <c r="K206" s="336"/>
    </row>
    <row r="207" s="1" customFormat="1" ht="15" customHeight="1">
      <c r="B207" s="313"/>
      <c r="C207" s="288"/>
      <c r="D207" s="288"/>
      <c r="E207" s="288"/>
      <c r="F207" s="311" t="s">
        <v>47</v>
      </c>
      <c r="G207" s="288"/>
      <c r="H207" s="288" t="s">
        <v>1671</v>
      </c>
      <c r="I207" s="288"/>
      <c r="J207" s="288"/>
      <c r="K207" s="336"/>
    </row>
    <row r="208" s="1" customFormat="1" ht="15" customHeight="1">
      <c r="B208" s="313"/>
      <c r="C208" s="288"/>
      <c r="D208" s="288"/>
      <c r="E208" s="288"/>
      <c r="F208" s="311"/>
      <c r="G208" s="288"/>
      <c r="H208" s="288"/>
      <c r="I208" s="288"/>
      <c r="J208" s="288"/>
      <c r="K208" s="336"/>
    </row>
    <row r="209" s="1" customFormat="1" ht="15" customHeight="1">
      <c r="B209" s="313"/>
      <c r="C209" s="288" t="s">
        <v>1610</v>
      </c>
      <c r="D209" s="288"/>
      <c r="E209" s="288"/>
      <c r="F209" s="311" t="s">
        <v>80</v>
      </c>
      <c r="G209" s="288"/>
      <c r="H209" s="288" t="s">
        <v>1672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1505</v>
      </c>
      <c r="G210" s="288"/>
      <c r="H210" s="288" t="s">
        <v>1506</v>
      </c>
      <c r="I210" s="288"/>
      <c r="J210" s="288"/>
      <c r="K210" s="336"/>
    </row>
    <row r="211" s="1" customFormat="1" ht="15" customHeight="1">
      <c r="B211" s="313"/>
      <c r="C211" s="288"/>
      <c r="D211" s="288"/>
      <c r="E211" s="288"/>
      <c r="F211" s="311" t="s">
        <v>1503</v>
      </c>
      <c r="G211" s="288"/>
      <c r="H211" s="288" t="s">
        <v>1673</v>
      </c>
      <c r="I211" s="288"/>
      <c r="J211" s="288"/>
      <c r="K211" s="336"/>
    </row>
    <row r="212" s="1" customFormat="1" ht="15" customHeight="1">
      <c r="B212" s="360"/>
      <c r="C212" s="288"/>
      <c r="D212" s="288"/>
      <c r="E212" s="288"/>
      <c r="F212" s="311" t="s">
        <v>1507</v>
      </c>
      <c r="G212" s="349"/>
      <c r="H212" s="340" t="s">
        <v>1508</v>
      </c>
      <c r="I212" s="340"/>
      <c r="J212" s="340"/>
      <c r="K212" s="361"/>
    </row>
    <row r="213" s="1" customFormat="1" ht="15" customHeight="1">
      <c r="B213" s="360"/>
      <c r="C213" s="288"/>
      <c r="D213" s="288"/>
      <c r="E213" s="288"/>
      <c r="F213" s="311" t="s">
        <v>1509</v>
      </c>
      <c r="G213" s="349"/>
      <c r="H213" s="340" t="s">
        <v>1475</v>
      </c>
      <c r="I213" s="340"/>
      <c r="J213" s="340"/>
      <c r="K213" s="361"/>
    </row>
    <row r="214" s="1" customFormat="1" ht="15" customHeight="1">
      <c r="B214" s="360"/>
      <c r="C214" s="288"/>
      <c r="D214" s="288"/>
      <c r="E214" s="288"/>
      <c r="F214" s="311"/>
      <c r="G214" s="349"/>
      <c r="H214" s="340"/>
      <c r="I214" s="340"/>
      <c r="J214" s="340"/>
      <c r="K214" s="361"/>
    </row>
    <row r="215" s="1" customFormat="1" ht="15" customHeight="1">
      <c r="B215" s="360"/>
      <c r="C215" s="288" t="s">
        <v>1634</v>
      </c>
      <c r="D215" s="288"/>
      <c r="E215" s="288"/>
      <c r="F215" s="311">
        <v>1</v>
      </c>
      <c r="G215" s="349"/>
      <c r="H215" s="340" t="s">
        <v>1674</v>
      </c>
      <c r="I215" s="340"/>
      <c r="J215" s="340"/>
      <c r="K215" s="361"/>
    </row>
    <row r="216" s="1" customFormat="1" ht="15" customHeight="1">
      <c r="B216" s="360"/>
      <c r="C216" s="288"/>
      <c r="D216" s="288"/>
      <c r="E216" s="288"/>
      <c r="F216" s="311">
        <v>2</v>
      </c>
      <c r="G216" s="349"/>
      <c r="H216" s="340" t="s">
        <v>1675</v>
      </c>
      <c r="I216" s="340"/>
      <c r="J216" s="340"/>
      <c r="K216" s="361"/>
    </row>
    <row r="217" s="1" customFormat="1" ht="15" customHeight="1">
      <c r="B217" s="360"/>
      <c r="C217" s="288"/>
      <c r="D217" s="288"/>
      <c r="E217" s="288"/>
      <c r="F217" s="311">
        <v>3</v>
      </c>
      <c r="G217" s="349"/>
      <c r="H217" s="340" t="s">
        <v>1676</v>
      </c>
      <c r="I217" s="340"/>
      <c r="J217" s="340"/>
      <c r="K217" s="361"/>
    </row>
    <row r="218" s="1" customFormat="1" ht="15" customHeight="1">
      <c r="B218" s="360"/>
      <c r="C218" s="288"/>
      <c r="D218" s="288"/>
      <c r="E218" s="288"/>
      <c r="F218" s="311">
        <v>4</v>
      </c>
      <c r="G218" s="349"/>
      <c r="H218" s="340" t="s">
        <v>1677</v>
      </c>
      <c r="I218" s="340"/>
      <c r="J218" s="340"/>
      <c r="K218" s="361"/>
    </row>
    <row r="219" s="1" customFormat="1" ht="12.75" customHeight="1">
      <c r="B219" s="362"/>
      <c r="C219" s="363"/>
      <c r="D219" s="363"/>
      <c r="E219" s="363"/>
      <c r="F219" s="363"/>
      <c r="G219" s="363"/>
      <c r="H219" s="363"/>
      <c r="I219" s="363"/>
      <c r="J219" s="363"/>
      <c r="K219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Leinhäupel</dc:creator>
  <cp:lastModifiedBy>Jan Leinhäupel</cp:lastModifiedBy>
  <dcterms:created xsi:type="dcterms:W3CDTF">2026-02-13T09:57:32Z</dcterms:created>
  <dcterms:modified xsi:type="dcterms:W3CDTF">2026-02-13T09:57:47Z</dcterms:modified>
</cp:coreProperties>
</file>